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公示" sheetId="18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<sst xmlns="http://schemas.openxmlformats.org/spreadsheetml/2006/main" count="342" uniqueCount="171">
  <si>
    <t>黑水县捐赠资金收支明细表</t>
  </si>
  <si>
    <t>制表单位：财政局综合股</t>
  </si>
  <si>
    <t>统计时间：2024年12月31日</t>
  </si>
  <si>
    <t>单位：元</t>
  </si>
  <si>
    <t>序号</t>
  </si>
  <si>
    <t>单位</t>
  </si>
  <si>
    <t>入账时间</t>
  </si>
  <si>
    <t>摘要</t>
  </si>
  <si>
    <t>2024年年初数</t>
  </si>
  <si>
    <t>2024年1-12月收入数</t>
  </si>
  <si>
    <t>本年支出数</t>
  </si>
  <si>
    <t>结余数</t>
  </si>
  <si>
    <t>备注</t>
  </si>
  <si>
    <t>一</t>
  </si>
  <si>
    <t>总计</t>
  </si>
  <si>
    <t>二</t>
  </si>
  <si>
    <t>浙江捐赠合计</t>
  </si>
  <si>
    <t>1</t>
  </si>
  <si>
    <t>海宁市财政局（发改局）</t>
  </si>
  <si>
    <t>定向捐赠资金</t>
  </si>
  <si>
    <t>2</t>
  </si>
  <si>
    <t>海宁市海洲街道东长股份经济合作社</t>
  </si>
  <si>
    <t>3</t>
  </si>
  <si>
    <t>海宁市人民政府海洲街道办事处</t>
  </si>
  <si>
    <t>4</t>
  </si>
  <si>
    <t>海宁市海洲街道新桥股份经济合作社</t>
  </si>
  <si>
    <t>5</t>
  </si>
  <si>
    <t>海宁市人民政府硖石街道办事处</t>
  </si>
  <si>
    <t>6</t>
  </si>
  <si>
    <t>海宁市人民政府海昌街道办事处</t>
  </si>
  <si>
    <t>7</t>
  </si>
  <si>
    <t>海宁市人民政府马桥街道办事处</t>
  </si>
  <si>
    <t>8</t>
  </si>
  <si>
    <t>桐乡市慈善总会</t>
  </si>
  <si>
    <t>9</t>
  </si>
  <si>
    <t>海宁市慈善总会</t>
  </si>
  <si>
    <t>10</t>
  </si>
  <si>
    <t>海宁市袁花镇人民政府</t>
  </si>
  <si>
    <t>11</t>
  </si>
  <si>
    <t>嘉兴市对口工作服务中心</t>
  </si>
  <si>
    <t>12</t>
  </si>
  <si>
    <t>13</t>
  </si>
  <si>
    <t>海宁市红十字会</t>
  </si>
  <si>
    <t>14</t>
  </si>
  <si>
    <t>海宁市教育局</t>
  </si>
  <si>
    <t>15</t>
  </si>
  <si>
    <t>16</t>
  </si>
  <si>
    <t>17</t>
  </si>
  <si>
    <t>海宁市黄湾镇人民政府</t>
  </si>
  <si>
    <t>18</t>
  </si>
  <si>
    <t>嘉兴市中医院</t>
  </si>
  <si>
    <t>19</t>
  </si>
  <si>
    <t>海宁市许村镇人民政府</t>
  </si>
  <si>
    <t>捐赠资金</t>
  </si>
  <si>
    <t>20</t>
  </si>
  <si>
    <t>21</t>
  </si>
  <si>
    <t>22</t>
  </si>
  <si>
    <t>嘉兴（阿坝州财政局转入）</t>
  </si>
  <si>
    <t>23</t>
  </si>
  <si>
    <t>浙江青少年发展基金会</t>
  </si>
  <si>
    <t>24</t>
  </si>
  <si>
    <t>嘉兴市第二医院</t>
  </si>
  <si>
    <t>25</t>
  </si>
  <si>
    <t>嘉兴市妇幼保健院</t>
  </si>
  <si>
    <t>26</t>
  </si>
  <si>
    <t>海宁市发改局</t>
  </si>
  <si>
    <t>27</t>
  </si>
  <si>
    <t>28</t>
  </si>
  <si>
    <t>海宁市许村镇许巷股份经济合作社</t>
  </si>
  <si>
    <t>29</t>
  </si>
  <si>
    <t>海宁市许村镇荡湾股份经济合作社</t>
  </si>
  <si>
    <t>结对帮扶资金</t>
  </si>
  <si>
    <t>30</t>
  </si>
  <si>
    <t>海宁市许村镇翁埠股份经济合作社</t>
  </si>
  <si>
    <t>31</t>
  </si>
  <si>
    <t>海宁市许村镇李家股份经济合作社</t>
  </si>
  <si>
    <t>32</t>
  </si>
  <si>
    <t>海宁市丁桥镇人民政府</t>
  </si>
  <si>
    <t>33</t>
  </si>
  <si>
    <t>浙江星驰汽车有限公司</t>
  </si>
  <si>
    <t>34</t>
  </si>
  <si>
    <t>35</t>
  </si>
  <si>
    <t>36</t>
  </si>
  <si>
    <t>37</t>
  </si>
  <si>
    <t>38</t>
  </si>
  <si>
    <t>39</t>
  </si>
  <si>
    <t>40</t>
  </si>
  <si>
    <t>海宁市海洲街道新庄股份经济合作社</t>
  </si>
  <si>
    <t>41</t>
  </si>
  <si>
    <t>海宁市海洲街道伊桥股份经济合作社</t>
  </si>
  <si>
    <t>42</t>
  </si>
  <si>
    <t>43</t>
  </si>
  <si>
    <t>海宁市实业投资集团有限公司</t>
  </si>
  <si>
    <t>44</t>
  </si>
  <si>
    <t>45</t>
  </si>
  <si>
    <t xml:space="preserve"> 
海宁海泰港务有限公司</t>
  </si>
  <si>
    <t>46</t>
  </si>
  <si>
    <t>浙江雪豹服饰有限公司</t>
  </si>
  <si>
    <t>47</t>
  </si>
  <si>
    <t>浙江明士达股份有限公司</t>
  </si>
  <si>
    <t>48</t>
  </si>
  <si>
    <t>奕瑞影像科技（海宁）有限公司</t>
  </si>
  <si>
    <t>49</t>
  </si>
  <si>
    <t>海宁市红十字会　</t>
  </si>
  <si>
    <t>50</t>
  </si>
  <si>
    <t>海宁市海昌街道社区发展基金会</t>
  </si>
  <si>
    <t>定向捐赠黑水县知木林镇热里村</t>
  </si>
  <si>
    <t>51</t>
  </si>
  <si>
    <t>52</t>
  </si>
  <si>
    <t>海宁市长安镇运河公益联合会</t>
  </si>
  <si>
    <t>53</t>
  </si>
  <si>
    <t>海宁市周王庙镇人民政府财政专户</t>
  </si>
  <si>
    <t>54</t>
  </si>
  <si>
    <t>55</t>
  </si>
  <si>
    <t xml:space="preserve"> 
海宁市红十字会</t>
  </si>
  <si>
    <t>56</t>
  </si>
  <si>
    <t>57</t>
  </si>
  <si>
    <t>乡村振兴村企结对项目(知木林知木林村、弼石村、格基村、二木林村，沙石多奶子沟村、雅克夏村、昌德村、羊茸村，维古西市窝村、牧花村、俄市坝村、俄口村、维渔村，扎窝罗尔坝村）</t>
  </si>
  <si>
    <t>58</t>
  </si>
  <si>
    <t xml:space="preserve"> 
海宁市红十字会　</t>
  </si>
  <si>
    <t>59</t>
  </si>
  <si>
    <t>三</t>
  </si>
  <si>
    <t>彭州捐赠资金合计</t>
  </si>
  <si>
    <t>彭州市交通局</t>
  </si>
  <si>
    <t>彭州市桂花镇人民政府</t>
  </si>
  <si>
    <t>彭州市天彭街道</t>
  </si>
  <si>
    <t>彭州就业局</t>
  </si>
  <si>
    <t>彭州卫健局</t>
  </si>
  <si>
    <t>彭州市融媒体中心</t>
  </si>
  <si>
    <t>彭州市武装部</t>
  </si>
  <si>
    <t>彭州市妇幼保健院</t>
  </si>
  <si>
    <t>彭州市中医医院</t>
  </si>
  <si>
    <t>彭州市丹景山人民政府</t>
  </si>
  <si>
    <t>彭州市发展和改革局</t>
  </si>
  <si>
    <t>中国人民解放军四川省彭州市人民武装部</t>
  </si>
  <si>
    <t>彭州市就业服务中心</t>
  </si>
  <si>
    <t>彭州市综合行政执法局</t>
  </si>
  <si>
    <t>彭州市丽春镇人民政府</t>
  </si>
  <si>
    <t>彭州市卫生健康局</t>
  </si>
  <si>
    <t>彭州（民政局转入）</t>
  </si>
  <si>
    <t>四</t>
  </si>
  <si>
    <t>其它捐赠资金合计</t>
  </si>
  <si>
    <t>成都理工大学</t>
  </si>
  <si>
    <t>结对帮扶资金（晴朗乡红星村）</t>
  </si>
  <si>
    <t>中国交通通信信息中心</t>
  </si>
  <si>
    <t>毛尔盖水电有限公司</t>
  </si>
  <si>
    <t>成都市红十字会</t>
  </si>
  <si>
    <t>中共交通运输部天津水运工程科研所委员会办公室</t>
  </si>
  <si>
    <t>阿坝州雅珂牦牛绒科技有限公司</t>
  </si>
  <si>
    <t>边学海</t>
  </si>
  <si>
    <t>中国交通运输协会</t>
  </si>
  <si>
    <t>结对帮扶资金（卡龙镇才盖村民宿示范户打造项目14万元，热拉村集体经济牦牛20万元。）</t>
  </si>
  <si>
    <t>黑水县睿禾亮农业有限公司</t>
  </si>
  <si>
    <t>四川文化产业投资集团有限责任公司</t>
  </si>
  <si>
    <t>英博村帮扶资金</t>
  </si>
  <si>
    <t>华润新能源光伏发电（黑水）有限公司</t>
  </si>
  <si>
    <t>结对帮扶资金（晴朗乡沙窝村污水治理项目）</t>
  </si>
  <si>
    <t>四川同心慈善基金会</t>
  </si>
  <si>
    <t>华润风电（越西）有限公司</t>
  </si>
  <si>
    <t>华润捐赠资金</t>
  </si>
  <si>
    <t>中交信捷科技有限公司</t>
  </si>
  <si>
    <t xml:space="preserve"> 
黑水县芦花镇谷汝村“宜美宜居和美乡村三年提升方案”2024年第一期建设</t>
  </si>
  <si>
    <t>达管局</t>
  </si>
  <si>
    <t xml:space="preserve"> 
中国交通通信信息中心</t>
  </si>
  <si>
    <t xml:space="preserve"> 
中共交通运输部天津水运工程科学研究所委员会办公室</t>
  </si>
  <si>
    <t xml:space="preserve"> 
四川文化产业投资集团有限责任公司</t>
  </si>
  <si>
    <t>中国农业银行股份有限公司黑水县支行</t>
  </si>
  <si>
    <t xml:space="preserve">黑水农行定向捐赠资金（黑水县沙石多羊茸村）        </t>
  </si>
  <si>
    <t>黑水县晴朗乡人民政府</t>
  </si>
  <si>
    <t>阿坝职业学院</t>
  </si>
  <si>
    <t>定向捐赠格衣村、木须村、苦瓜村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</si>
</sst>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_ \¥* #,##0.00_ ;_ \¥* \-#,##0.00_ ;_ \¥* &quot;-&quot;??_ ;_ @_ "/>
    <numFmt numFmtId="177" formatCode="0.00_ "/>
    <numFmt numFmtId="178" formatCode="yyyy&quot;年&quot;m&quot;月&quot;d&quot;日&quot;;@"/>
  </numFmts>
  <fonts count="27">
    <font>
      <sz val="11"/>
      <color rgb="FF00000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22"/>
      <name val="宋体"/>
      <charset val="134"/>
    </font>
    <font>
      <sz val="22"/>
      <name val="宋体"/>
      <charset val="134"/>
    </font>
    <font>
      <b/>
      <sz val="10"/>
      <name val="宋体"/>
      <charset val="134"/>
    </font>
    <font>
      <b/>
      <sz val="12"/>
      <name val="宋体"/>
      <charset val="134"/>
    </font>
    <font>
      <sz val="10"/>
      <color rgb="FF000000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134"/>
    </font>
    <font>
      <u/>
      <sz val="11"/>
      <color rgb="FF800080"/>
      <name val="宋体"/>
      <charset val="134"/>
    </font>
    <font>
      <sz val="11"/>
      <color rgb="FFFF0000"/>
      <name val="宋体"/>
      <charset val="134"/>
    </font>
    <font>
      <b/>
      <sz val="18"/>
      <color rgb="FF1F497D"/>
      <name val="宋体"/>
      <charset val="134"/>
    </font>
    <font>
      <i/>
      <sz val="11"/>
      <color rgb="FF7F7F7F"/>
      <name val="宋体"/>
      <charset val="134"/>
    </font>
    <font>
      <b/>
      <sz val="15"/>
      <color rgb="FF1F497D"/>
      <name val="宋体"/>
      <charset val="134"/>
    </font>
    <font>
      <b/>
      <sz val="13"/>
      <color rgb="FF1F497D"/>
      <name val="宋体"/>
      <charset val="134"/>
    </font>
    <font>
      <b/>
      <sz val="11"/>
      <color rgb="FF1F497D"/>
      <name val="宋体"/>
      <charset val="134"/>
    </font>
    <font>
      <sz val="11"/>
      <color rgb="FF3F3F76"/>
      <name val="宋体"/>
      <charset val="134"/>
    </font>
    <font>
      <b/>
      <sz val="11"/>
      <color rgb="FF3F3F3F"/>
      <name val="宋体"/>
      <charset val="134"/>
    </font>
    <font>
      <b/>
      <sz val="11"/>
      <color rgb="FFFA7D00"/>
      <name val="宋体"/>
      <charset val="134"/>
    </font>
    <font>
      <b/>
      <sz val="11"/>
      <color rgb="FFFFFFFF"/>
      <name val="宋体"/>
      <charset val="134"/>
    </font>
    <font>
      <sz val="11"/>
      <color rgb="FFFA7D00"/>
      <name val="宋体"/>
      <charset val="134"/>
    </font>
    <font>
      <b/>
      <sz val="11"/>
      <color rgb="FF000000"/>
      <name val="宋体"/>
      <charset val="134"/>
    </font>
    <font>
      <sz val="11"/>
      <color rgb="FF006100"/>
      <name val="宋体"/>
      <charset val="134"/>
    </font>
    <font>
      <sz val="11"/>
      <color rgb="FF9C0006"/>
      <name val="宋体"/>
      <charset val="134"/>
    </font>
    <font>
      <sz val="11"/>
      <color rgb="FF9C6500"/>
      <name val="宋体"/>
      <charset val="134"/>
    </font>
    <font>
      <sz val="11"/>
      <color rgb="FFFFFFFF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F2DBDA"/>
        <bgColor indexed="64"/>
      </patternFill>
    </fill>
    <fill>
      <patternFill patternType="solid">
        <fgColor rgb="FFE5B8B7"/>
        <bgColor indexed="64"/>
      </patternFill>
    </fill>
    <fill>
      <patternFill patternType="solid">
        <fgColor rgb="FFD99593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EAF1DD"/>
        <bgColor indexed="64"/>
      </patternFill>
    </fill>
    <fill>
      <patternFill patternType="solid">
        <fgColor rgb="FFD7E4BC"/>
        <bgColor indexed="64"/>
      </patternFill>
    </fill>
    <fill>
      <patternFill patternType="solid">
        <fgColor rgb="FFC2D69A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E5E0E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B2A1C7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DBEEF3"/>
        <bgColor indexed="64"/>
      </patternFill>
    </fill>
    <fill>
      <patternFill patternType="solid">
        <fgColor rgb="FFB6DDE8"/>
        <bgColor indexed="64"/>
      </patternFill>
    </fill>
    <fill>
      <patternFill patternType="solid">
        <fgColor rgb="FF93CDDD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FAC09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rgb="FF4F81BD"/>
      </bottom>
      <diagonal/>
    </border>
    <border>
      <left/>
      <right/>
      <top/>
      <bottom style="medium">
        <color rgb="FFA6BFD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rgb="FF4F81BD"/>
      </top>
      <bottom style="double">
        <color rgb="FF4F81BD"/>
      </bottom>
      <diagonal/>
    </border>
  </borders>
  <cellStyleXfs count="52">
    <xf numFmtId="0" fontId="0" fillId="0" borderId="0">
      <alignment vertical="center"/>
    </xf>
    <xf numFmtId="43" fontId="0" fillId="0" borderId="0" applyProtection="0">
      <alignment vertical="center"/>
    </xf>
    <xf numFmtId="176" fontId="0" fillId="0" borderId="0" applyProtection="0">
      <alignment vertical="center"/>
    </xf>
    <xf numFmtId="9" fontId="0" fillId="0" borderId="0" applyProtection="0">
      <alignment vertical="center"/>
    </xf>
    <xf numFmtId="41" fontId="0" fillId="0" borderId="0" applyProtection="0">
      <alignment vertical="center"/>
    </xf>
    <xf numFmtId="42" fontId="0" fillId="0" borderId="0" applyProtection="0">
      <alignment vertical="center"/>
    </xf>
    <xf numFmtId="0" fontId="9" fillId="0" borderId="0" applyProtection="0">
      <alignment vertical="center"/>
    </xf>
    <xf numFmtId="0" fontId="10" fillId="0" borderId="0" applyProtection="0">
      <alignment vertical="center"/>
    </xf>
    <xf numFmtId="0" fontId="0" fillId="3" borderId="2" applyProtection="0">
      <alignment vertical="center"/>
    </xf>
    <xf numFmtId="0" fontId="11" fillId="0" borderId="0" applyProtection="0">
      <alignment vertical="center"/>
    </xf>
    <xf numFmtId="0" fontId="12" fillId="0" borderId="0" applyProtection="0">
      <alignment vertical="center"/>
    </xf>
    <xf numFmtId="0" fontId="13" fillId="0" borderId="0" applyProtection="0">
      <alignment vertical="center"/>
    </xf>
    <xf numFmtId="0" fontId="14" fillId="0" borderId="3" applyProtection="0">
      <alignment vertical="center"/>
    </xf>
    <xf numFmtId="0" fontId="15" fillId="0" borderId="3" applyProtection="0">
      <alignment vertical="center"/>
    </xf>
    <xf numFmtId="0" fontId="16" fillId="0" borderId="4" applyProtection="0">
      <alignment vertical="center"/>
    </xf>
    <xf numFmtId="0" fontId="16" fillId="0" borderId="0" applyProtection="0">
      <alignment vertical="center"/>
    </xf>
    <xf numFmtId="0" fontId="17" fillId="4" borderId="5" applyProtection="0">
      <alignment vertical="center"/>
    </xf>
    <xf numFmtId="0" fontId="18" fillId="5" borderId="6" applyProtection="0">
      <alignment vertical="center"/>
    </xf>
    <xf numFmtId="0" fontId="19" fillId="5" borderId="5" applyProtection="0">
      <alignment vertical="center"/>
    </xf>
    <xf numFmtId="0" fontId="20" fillId="6" borderId="7" applyProtection="0">
      <alignment vertical="center"/>
    </xf>
    <xf numFmtId="0" fontId="21" fillId="0" borderId="8" applyProtection="0">
      <alignment vertical="center"/>
    </xf>
    <xf numFmtId="0" fontId="22" fillId="0" borderId="9" applyProtection="0">
      <alignment vertical="center"/>
    </xf>
    <xf numFmtId="0" fontId="23" fillId="7" borderId="0" applyProtection="0">
      <alignment vertical="center"/>
    </xf>
    <xf numFmtId="0" fontId="24" fillId="8" borderId="0" applyProtection="0">
      <alignment vertical="center"/>
    </xf>
    <xf numFmtId="0" fontId="25" fillId="9" borderId="0" applyProtection="0">
      <alignment vertical="center"/>
    </xf>
    <xf numFmtId="0" fontId="26" fillId="10" borderId="0" applyProtection="0">
      <alignment vertical="center"/>
    </xf>
    <xf numFmtId="0" fontId="0" fillId="11" borderId="0" applyProtection="0">
      <alignment vertical="center"/>
    </xf>
    <xf numFmtId="0" fontId="0" fillId="12" borderId="0" applyProtection="0">
      <alignment vertical="center"/>
    </xf>
    <xf numFmtId="0" fontId="26" fillId="13" borderId="0" applyProtection="0">
      <alignment vertical="center"/>
    </xf>
    <xf numFmtId="0" fontId="26" fillId="14" borderId="0" applyProtection="0">
      <alignment vertical="center"/>
    </xf>
    <xf numFmtId="0" fontId="0" fillId="15" borderId="0" applyProtection="0">
      <alignment vertical="center"/>
    </xf>
    <xf numFmtId="0" fontId="0" fillId="16" borderId="0" applyProtection="0">
      <alignment vertical="center"/>
    </xf>
    <xf numFmtId="0" fontId="26" fillId="17" borderId="0" applyProtection="0">
      <alignment vertical="center"/>
    </xf>
    <xf numFmtId="0" fontId="26" fillId="18" borderId="0" applyProtection="0">
      <alignment vertical="center"/>
    </xf>
    <xf numFmtId="0" fontId="0" fillId="19" borderId="0" applyProtection="0">
      <alignment vertical="center"/>
    </xf>
    <xf numFmtId="0" fontId="0" fillId="20" borderId="0" applyProtection="0">
      <alignment vertical="center"/>
    </xf>
    <xf numFmtId="0" fontId="26" fillId="21" borderId="0" applyProtection="0">
      <alignment vertical="center"/>
    </xf>
    <xf numFmtId="0" fontId="26" fillId="22" borderId="0" applyProtection="0">
      <alignment vertical="center"/>
    </xf>
    <xf numFmtId="0" fontId="0" fillId="23" borderId="0" applyProtection="0">
      <alignment vertical="center"/>
    </xf>
    <xf numFmtId="0" fontId="0" fillId="24" borderId="0" applyProtection="0">
      <alignment vertical="center"/>
    </xf>
    <xf numFmtId="0" fontId="26" fillId="25" borderId="0" applyProtection="0">
      <alignment vertical="center"/>
    </xf>
    <xf numFmtId="0" fontId="26" fillId="26" borderId="0" applyProtection="0">
      <alignment vertical="center"/>
    </xf>
    <xf numFmtId="0" fontId="0" fillId="27" borderId="0" applyProtection="0">
      <alignment vertical="center"/>
    </xf>
    <xf numFmtId="0" fontId="0" fillId="28" borderId="0" applyProtection="0">
      <alignment vertical="center"/>
    </xf>
    <xf numFmtId="0" fontId="26" fillId="29" borderId="0" applyProtection="0">
      <alignment vertical="center"/>
    </xf>
    <xf numFmtId="0" fontId="26" fillId="30" borderId="0" applyProtection="0">
      <alignment vertical="center"/>
    </xf>
    <xf numFmtId="0" fontId="0" fillId="31" borderId="0" applyProtection="0">
      <alignment vertical="center"/>
    </xf>
    <xf numFmtId="0" fontId="0" fillId="32" borderId="0" applyProtection="0">
      <alignment vertical="center"/>
    </xf>
    <xf numFmtId="0" fontId="26" fillId="33" borderId="0" applyProtection="0">
      <alignment vertical="center"/>
    </xf>
    <xf numFmtId="41" fontId="8" fillId="0" borderId="0" applyProtection="0"/>
    <xf numFmtId="0" fontId="0" fillId="0" borderId="0">
      <alignment vertical="center"/>
    </xf>
    <xf numFmtId="0" fontId="8" fillId="0" borderId="0"/>
  </cellStyleXfs>
  <cellXfs count="34"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177" fontId="6" fillId="2" borderId="1" xfId="0" applyNumberFormat="1" applyFont="1" applyFill="1" applyBorder="1" applyAlignment="1">
      <alignment horizontal="center" vertical="center" wrapText="1"/>
    </xf>
    <xf numFmtId="0" fontId="2" fillId="0" borderId="1" xfId="51" applyFont="1" applyFill="1" applyBorder="1" applyAlignment="1">
      <alignment horizontal="center" vertical="center" wrapText="1"/>
    </xf>
    <xf numFmtId="178" fontId="2" fillId="0" borderId="1" xfId="51" applyNumberFormat="1" applyFont="1" applyFill="1" applyBorder="1" applyAlignment="1">
      <alignment horizontal="center" vertical="center" wrapText="1"/>
    </xf>
    <xf numFmtId="0" fontId="7" fillId="0" borderId="1" xfId="51" applyFont="1" applyFill="1" applyBorder="1" applyAlignment="1">
      <alignment horizontal="center" vertical="center" wrapText="1"/>
    </xf>
    <xf numFmtId="177" fontId="2" fillId="0" borderId="1" xfId="51" applyNumberFormat="1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177" fontId="8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8" fontId="6" fillId="2" borderId="1" xfId="0" applyNumberFormat="1" applyFont="1" applyFill="1" applyBorder="1" applyAlignment="1">
      <alignment horizontal="center" vertical="center" wrapText="1"/>
    </xf>
    <xf numFmtId="178" fontId="2" fillId="0" borderId="1" xfId="0" applyNumberFormat="1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8" fontId="7" fillId="0" borderId="1" xfId="0" applyNumberFormat="1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千位分隔[0] 2 2 2" xfId="49"/>
    <cellStyle name="常规 2" xfId="50"/>
    <cellStyle name="常规 15 2 3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14"/>
  <sheetViews>
    <sheetView tabSelected="1" topLeftCell="B1" workbookViewId="0">
      <pane ySplit="4" topLeftCell="A5" activePane="bottomLeft" state="frozen"/>
      <selection/>
      <selection pane="bottomLeft" activeCell="N11" sqref="N11"/>
    </sheetView>
  </sheetViews>
  <sheetFormatPr defaultColWidth="8.875" defaultRowHeight="13.5"/>
  <cols>
    <col min="1" max="1" width="8.875" style="2"/>
    <col min="2" max="2" width="30.125" style="2" customWidth="1"/>
    <col min="3" max="3" width="14.625" style="2" customWidth="1"/>
    <col min="4" max="4" width="34.875" style="2" customWidth="1"/>
    <col min="5" max="5" width="15.125" style="3" customWidth="1"/>
    <col min="6" max="6" width="18.125" style="3" customWidth="1"/>
    <col min="7" max="7" width="13.625" style="3" customWidth="1"/>
    <col min="8" max="8" width="13.5" style="3" customWidth="1"/>
    <col min="9" max="9" width="14.625" style="2" customWidth="1"/>
  </cols>
  <sheetData>
    <row r="1" ht="32" customHeight="1" spans="1:9">
      <c r="A1" s="4"/>
      <c r="B1" s="5" t="s">
        <v>0</v>
      </c>
      <c r="C1" s="5"/>
      <c r="D1" s="5"/>
      <c r="E1" s="6"/>
      <c r="F1" s="6"/>
      <c r="G1" s="6"/>
      <c r="H1" s="7"/>
      <c r="I1" s="23"/>
    </row>
    <row r="2" ht="32" customHeight="1" spans="1:9">
      <c r="A2" s="4" t="s">
        <v>1</v>
      </c>
      <c r="B2" s="4"/>
      <c r="C2" s="4"/>
      <c r="D2" s="4"/>
      <c r="E2" s="8" t="s">
        <v>2</v>
      </c>
      <c r="F2" s="8"/>
      <c r="G2" s="8"/>
      <c r="H2" s="8" t="s">
        <v>3</v>
      </c>
      <c r="I2" s="24"/>
    </row>
    <row r="3" ht="24" customHeight="1" spans="1:9">
      <c r="A3" s="4" t="s">
        <v>4</v>
      </c>
      <c r="B3" s="9" t="s">
        <v>5</v>
      </c>
      <c r="C3" s="9" t="s">
        <v>6</v>
      </c>
      <c r="D3" s="9" t="s">
        <v>7</v>
      </c>
      <c r="E3" s="10" t="s">
        <v>8</v>
      </c>
      <c r="F3" s="10" t="s">
        <v>9</v>
      </c>
      <c r="G3" s="10" t="s">
        <v>10</v>
      </c>
      <c r="H3" s="10" t="s">
        <v>11</v>
      </c>
      <c r="I3" s="10" t="s">
        <v>12</v>
      </c>
    </row>
    <row r="4" ht="21" customHeight="1" spans="1:9">
      <c r="A4" s="11" t="s">
        <v>13</v>
      </c>
      <c r="B4" s="12" t="s">
        <v>14</v>
      </c>
      <c r="C4" s="12"/>
      <c r="D4" s="12"/>
      <c r="E4" s="13">
        <f>E5+E65+E84</f>
        <v>5733963.62</v>
      </c>
      <c r="F4" s="13">
        <f>F5+F65+F84</f>
        <v>9485323.65</v>
      </c>
      <c r="G4" s="13">
        <f>G5+G65+G84</f>
        <v>6545744.27</v>
      </c>
      <c r="H4" s="13">
        <f>H5+H65+H84</f>
        <v>8673543</v>
      </c>
      <c r="I4" s="13"/>
    </row>
    <row r="5" ht="21" customHeight="1" spans="1:9">
      <c r="A5" s="11" t="s">
        <v>15</v>
      </c>
      <c r="B5" s="12" t="s">
        <v>16</v>
      </c>
      <c r="C5" s="12"/>
      <c r="D5" s="12"/>
      <c r="E5" s="13">
        <f>SUM(E6:E64)</f>
        <v>3808276</v>
      </c>
      <c r="F5" s="13">
        <f>SUM(F6:F64)</f>
        <v>4013200</v>
      </c>
      <c r="G5" s="13">
        <f>SUM(G6:G64)</f>
        <v>2834198.14</v>
      </c>
      <c r="H5" s="13">
        <f>SUM(H6:H64)</f>
        <v>4987277.86</v>
      </c>
      <c r="I5" s="13"/>
    </row>
    <row r="6" ht="24" customHeight="1" spans="1:9">
      <c r="A6" s="4" t="s">
        <v>17</v>
      </c>
      <c r="B6" s="14" t="s">
        <v>18</v>
      </c>
      <c r="C6" s="15">
        <v>44993</v>
      </c>
      <c r="D6" s="16" t="s">
        <v>19</v>
      </c>
      <c r="E6" s="17">
        <v>563276</v>
      </c>
      <c r="F6" s="17"/>
      <c r="G6" s="17">
        <v>563276</v>
      </c>
      <c r="H6" s="18">
        <f t="shared" ref="H6:H64" si="0">E6+F6-G6</f>
        <v>0</v>
      </c>
      <c r="I6" s="14"/>
    </row>
    <row r="7" ht="24" customHeight="1" spans="1:9">
      <c r="A7" s="4" t="s">
        <v>20</v>
      </c>
      <c r="B7" s="14" t="s">
        <v>21</v>
      </c>
      <c r="C7" s="15">
        <v>45110</v>
      </c>
      <c r="D7" s="16" t="s">
        <v>19</v>
      </c>
      <c r="E7" s="17">
        <v>30000</v>
      </c>
      <c r="F7" s="17"/>
      <c r="G7" s="17"/>
      <c r="H7" s="18">
        <f t="shared" si="0"/>
        <v>30000</v>
      </c>
      <c r="I7" s="14"/>
    </row>
    <row r="8" ht="12.75" customHeight="1" spans="1:9">
      <c r="A8" s="4" t="s">
        <v>22</v>
      </c>
      <c r="B8" s="14" t="s">
        <v>23</v>
      </c>
      <c r="C8" s="15">
        <v>45110</v>
      </c>
      <c r="D8" s="16" t="s">
        <v>19</v>
      </c>
      <c r="E8" s="17">
        <v>50000</v>
      </c>
      <c r="F8" s="17"/>
      <c r="G8" s="17"/>
      <c r="H8" s="18">
        <f t="shared" si="0"/>
        <v>50000</v>
      </c>
      <c r="I8" s="14"/>
    </row>
    <row r="9" ht="24" customHeight="1" spans="1:9">
      <c r="A9" s="4" t="s">
        <v>24</v>
      </c>
      <c r="B9" s="14" t="s">
        <v>25</v>
      </c>
      <c r="C9" s="15">
        <v>45110</v>
      </c>
      <c r="D9" s="16" t="s">
        <v>19</v>
      </c>
      <c r="E9" s="17">
        <v>30000</v>
      </c>
      <c r="F9" s="17"/>
      <c r="G9" s="17"/>
      <c r="H9" s="18">
        <f t="shared" si="0"/>
        <v>30000</v>
      </c>
      <c r="I9" s="14"/>
    </row>
    <row r="10" ht="18" customHeight="1" spans="1:9">
      <c r="A10" s="4" t="s">
        <v>26</v>
      </c>
      <c r="B10" s="14" t="s">
        <v>27</v>
      </c>
      <c r="C10" s="15">
        <v>45113</v>
      </c>
      <c r="D10" s="16" t="s">
        <v>19</v>
      </c>
      <c r="E10" s="17">
        <v>100000</v>
      </c>
      <c r="F10" s="17"/>
      <c r="G10" s="17">
        <v>100000</v>
      </c>
      <c r="H10" s="18">
        <f t="shared" si="0"/>
        <v>0</v>
      </c>
      <c r="I10" s="14"/>
    </row>
    <row r="11" ht="24" customHeight="1" spans="1:9">
      <c r="A11" s="4" t="s">
        <v>28</v>
      </c>
      <c r="B11" s="14" t="s">
        <v>29</v>
      </c>
      <c r="C11" s="15">
        <v>45135</v>
      </c>
      <c r="D11" s="16" t="s">
        <v>19</v>
      </c>
      <c r="E11" s="17">
        <v>100000</v>
      </c>
      <c r="F11" s="17"/>
      <c r="G11" s="17">
        <v>79750</v>
      </c>
      <c r="H11" s="18">
        <f t="shared" si="0"/>
        <v>20250</v>
      </c>
      <c r="I11" s="14"/>
    </row>
    <row r="12" ht="24" customHeight="1" spans="1:9">
      <c r="A12" s="4" t="s">
        <v>30</v>
      </c>
      <c r="B12" s="14" t="s">
        <v>31</v>
      </c>
      <c r="C12" s="15">
        <v>45156</v>
      </c>
      <c r="D12" s="16" t="s">
        <v>19</v>
      </c>
      <c r="E12" s="17">
        <v>100000</v>
      </c>
      <c r="F12" s="17"/>
      <c r="G12" s="17">
        <v>99992</v>
      </c>
      <c r="H12" s="18">
        <f t="shared" si="0"/>
        <v>8</v>
      </c>
      <c r="I12" s="14"/>
    </row>
    <row r="13" ht="21" customHeight="1" spans="1:9">
      <c r="A13" s="4" t="s">
        <v>32</v>
      </c>
      <c r="B13" s="14" t="s">
        <v>33</v>
      </c>
      <c r="C13" s="15">
        <v>45161</v>
      </c>
      <c r="D13" s="16" t="s">
        <v>19</v>
      </c>
      <c r="E13" s="17">
        <v>50000</v>
      </c>
      <c r="F13" s="17"/>
      <c r="G13" s="17"/>
      <c r="H13" s="18">
        <f t="shared" si="0"/>
        <v>50000</v>
      </c>
      <c r="I13" s="14"/>
    </row>
    <row r="14" ht="21" customHeight="1" spans="1:9">
      <c r="A14" s="4" t="s">
        <v>34</v>
      </c>
      <c r="B14" s="14" t="s">
        <v>35</v>
      </c>
      <c r="C14" s="15">
        <v>45180</v>
      </c>
      <c r="D14" s="16" t="s">
        <v>19</v>
      </c>
      <c r="E14" s="17">
        <v>150000</v>
      </c>
      <c r="F14" s="17"/>
      <c r="G14" s="19">
        <f>120014+18585</f>
        <v>138599</v>
      </c>
      <c r="H14" s="18">
        <f t="shared" si="0"/>
        <v>11401</v>
      </c>
      <c r="I14" s="14"/>
    </row>
    <row r="15" ht="21" customHeight="1" spans="1:9">
      <c r="A15" s="4" t="s">
        <v>36</v>
      </c>
      <c r="B15" s="14" t="s">
        <v>37</v>
      </c>
      <c r="C15" s="15">
        <v>45215</v>
      </c>
      <c r="D15" s="16" t="s">
        <v>19</v>
      </c>
      <c r="E15" s="17">
        <v>300000</v>
      </c>
      <c r="F15" s="17"/>
      <c r="G15" s="17">
        <v>119900</v>
      </c>
      <c r="H15" s="18">
        <f t="shared" si="0"/>
        <v>180100</v>
      </c>
      <c r="I15" s="14"/>
    </row>
    <row r="16" ht="21" customHeight="1" spans="1:9">
      <c r="A16" s="4" t="s">
        <v>38</v>
      </c>
      <c r="B16" s="14" t="s">
        <v>39</v>
      </c>
      <c r="C16" s="15">
        <v>45222</v>
      </c>
      <c r="D16" s="16" t="s">
        <v>19</v>
      </c>
      <c r="E16" s="17">
        <v>300000</v>
      </c>
      <c r="F16" s="17"/>
      <c r="G16" s="17"/>
      <c r="H16" s="18">
        <f t="shared" si="0"/>
        <v>300000</v>
      </c>
      <c r="I16" s="14"/>
    </row>
    <row r="17" ht="24" customHeight="1" spans="1:9">
      <c r="A17" s="4" t="s">
        <v>40</v>
      </c>
      <c r="B17" s="14" t="s">
        <v>35</v>
      </c>
      <c r="C17" s="15">
        <v>45226</v>
      </c>
      <c r="D17" s="16" t="s">
        <v>19</v>
      </c>
      <c r="E17" s="17">
        <v>350000</v>
      </c>
      <c r="F17" s="17"/>
      <c r="G17" s="17">
        <v>350000</v>
      </c>
      <c r="H17" s="18">
        <f t="shared" si="0"/>
        <v>0</v>
      </c>
      <c r="I17" s="14"/>
    </row>
    <row r="18" ht="21" customHeight="1" spans="1:9">
      <c r="A18" s="4" t="s">
        <v>41</v>
      </c>
      <c r="B18" s="14" t="s">
        <v>42</v>
      </c>
      <c r="C18" s="15">
        <v>45243</v>
      </c>
      <c r="D18" s="16" t="s">
        <v>19</v>
      </c>
      <c r="E18" s="17">
        <v>210000</v>
      </c>
      <c r="F18" s="17"/>
      <c r="G18" s="17">
        <f>37970+79157.96+60000+32872.04</f>
        <v>210000</v>
      </c>
      <c r="H18" s="18">
        <f t="shared" si="0"/>
        <v>0</v>
      </c>
      <c r="I18" s="14"/>
    </row>
    <row r="19" ht="21" customHeight="1" spans="1:9">
      <c r="A19" s="4" t="s">
        <v>43</v>
      </c>
      <c r="B19" s="14" t="s">
        <v>44</v>
      </c>
      <c r="C19" s="15">
        <v>45232</v>
      </c>
      <c r="D19" s="16" t="s">
        <v>19</v>
      </c>
      <c r="E19" s="17">
        <v>50000</v>
      </c>
      <c r="F19" s="17"/>
      <c r="G19" s="17"/>
      <c r="H19" s="18">
        <f t="shared" si="0"/>
        <v>50000</v>
      </c>
      <c r="I19" s="14"/>
    </row>
    <row r="20" ht="21" customHeight="1" spans="1:9">
      <c r="A20" s="4" t="s">
        <v>45</v>
      </c>
      <c r="B20" s="14" t="s">
        <v>44</v>
      </c>
      <c r="C20" s="15">
        <v>45243</v>
      </c>
      <c r="D20" s="16" t="s">
        <v>19</v>
      </c>
      <c r="E20" s="17">
        <v>30000</v>
      </c>
      <c r="F20" s="17"/>
      <c r="G20" s="17">
        <v>29998</v>
      </c>
      <c r="H20" s="18">
        <f t="shared" si="0"/>
        <v>2</v>
      </c>
      <c r="I20" s="14"/>
    </row>
    <row r="21" ht="21" customHeight="1" spans="1:9">
      <c r="A21" s="4" t="s">
        <v>46</v>
      </c>
      <c r="B21" s="14" t="s">
        <v>44</v>
      </c>
      <c r="C21" s="15">
        <v>45243</v>
      </c>
      <c r="D21" s="16" t="s">
        <v>19</v>
      </c>
      <c r="E21" s="17">
        <v>30000</v>
      </c>
      <c r="F21" s="17"/>
      <c r="G21" s="17"/>
      <c r="H21" s="18">
        <f t="shared" si="0"/>
        <v>30000</v>
      </c>
      <c r="I21" s="14"/>
    </row>
    <row r="22" ht="21" customHeight="1" spans="1:9">
      <c r="A22" s="4" t="s">
        <v>47</v>
      </c>
      <c r="B22" s="14" t="s">
        <v>48</v>
      </c>
      <c r="C22" s="15">
        <v>45250</v>
      </c>
      <c r="D22" s="16" t="s">
        <v>19</v>
      </c>
      <c r="E22" s="17">
        <v>200000</v>
      </c>
      <c r="F22" s="17"/>
      <c r="G22" s="17"/>
      <c r="H22" s="18">
        <f t="shared" si="0"/>
        <v>200000</v>
      </c>
      <c r="I22" s="14"/>
    </row>
    <row r="23" ht="21" customHeight="1" spans="1:9">
      <c r="A23" s="4" t="s">
        <v>49</v>
      </c>
      <c r="B23" s="14" t="s">
        <v>50</v>
      </c>
      <c r="C23" s="15">
        <v>45251</v>
      </c>
      <c r="D23" s="16" t="s">
        <v>19</v>
      </c>
      <c r="E23" s="17">
        <v>50000</v>
      </c>
      <c r="F23" s="17"/>
      <c r="G23" s="17">
        <v>50000</v>
      </c>
      <c r="H23" s="18">
        <f t="shared" si="0"/>
        <v>0</v>
      </c>
      <c r="I23" s="14"/>
    </row>
    <row r="24" ht="24" customHeight="1" spans="1:9">
      <c r="A24" s="4" t="s">
        <v>51</v>
      </c>
      <c r="B24" s="14" t="s">
        <v>52</v>
      </c>
      <c r="C24" s="15">
        <v>45253</v>
      </c>
      <c r="D24" s="16" t="s">
        <v>53</v>
      </c>
      <c r="E24" s="17">
        <v>400000</v>
      </c>
      <c r="F24" s="17"/>
      <c r="G24" s="17">
        <v>49970</v>
      </c>
      <c r="H24" s="18">
        <f t="shared" si="0"/>
        <v>350030</v>
      </c>
      <c r="I24" s="14"/>
    </row>
    <row r="25" ht="19" customHeight="1" spans="1:9">
      <c r="A25" s="4" t="s">
        <v>54</v>
      </c>
      <c r="B25" s="14" t="s">
        <v>35</v>
      </c>
      <c r="C25" s="15">
        <v>45254</v>
      </c>
      <c r="D25" s="16" t="s">
        <v>19</v>
      </c>
      <c r="E25" s="17">
        <v>100000</v>
      </c>
      <c r="F25" s="17"/>
      <c r="G25" s="17"/>
      <c r="H25" s="18">
        <f t="shared" si="0"/>
        <v>100000</v>
      </c>
      <c r="I25" s="14"/>
    </row>
    <row r="26" ht="19" customHeight="1" spans="1:9">
      <c r="A26" s="4" t="s">
        <v>55</v>
      </c>
      <c r="B26" s="14" t="s">
        <v>35</v>
      </c>
      <c r="C26" s="15">
        <v>45254</v>
      </c>
      <c r="D26" s="16" t="s">
        <v>19</v>
      </c>
      <c r="E26" s="17">
        <v>5000</v>
      </c>
      <c r="F26" s="17"/>
      <c r="G26" s="17"/>
      <c r="H26" s="18">
        <f t="shared" si="0"/>
        <v>5000</v>
      </c>
      <c r="I26" s="14"/>
    </row>
    <row r="27" ht="19" customHeight="1" spans="1:9">
      <c r="A27" s="4" t="s">
        <v>56</v>
      </c>
      <c r="B27" s="14" t="s">
        <v>57</v>
      </c>
      <c r="C27" s="15">
        <v>45266</v>
      </c>
      <c r="D27" s="16" t="s">
        <v>19</v>
      </c>
      <c r="E27" s="17">
        <v>400000</v>
      </c>
      <c r="F27" s="17"/>
      <c r="G27" s="17"/>
      <c r="H27" s="18">
        <f t="shared" si="0"/>
        <v>400000</v>
      </c>
      <c r="I27" s="14"/>
    </row>
    <row r="28" ht="19" customHeight="1" spans="1:9">
      <c r="A28" s="4" t="s">
        <v>58</v>
      </c>
      <c r="B28" s="14" t="s">
        <v>59</v>
      </c>
      <c r="C28" s="15">
        <v>45271</v>
      </c>
      <c r="D28" s="16" t="s">
        <v>19</v>
      </c>
      <c r="E28" s="17">
        <v>10000</v>
      </c>
      <c r="F28" s="17"/>
      <c r="G28" s="17">
        <v>10000</v>
      </c>
      <c r="H28" s="18">
        <f t="shared" si="0"/>
        <v>0</v>
      </c>
      <c r="I28" s="14"/>
    </row>
    <row r="29" ht="19" customHeight="1" spans="1:9">
      <c r="A29" s="4" t="s">
        <v>60</v>
      </c>
      <c r="B29" s="14" t="s">
        <v>61</v>
      </c>
      <c r="C29" s="15">
        <v>45282</v>
      </c>
      <c r="D29" s="16" t="s">
        <v>19</v>
      </c>
      <c r="E29" s="17">
        <v>100000</v>
      </c>
      <c r="F29" s="17"/>
      <c r="G29" s="17">
        <v>100000</v>
      </c>
      <c r="H29" s="18">
        <f t="shared" si="0"/>
        <v>0</v>
      </c>
      <c r="I29" s="14"/>
    </row>
    <row r="30" ht="19" customHeight="1" spans="1:9">
      <c r="A30" s="4" t="s">
        <v>62</v>
      </c>
      <c r="B30" s="14" t="s">
        <v>63</v>
      </c>
      <c r="C30" s="15">
        <v>45282</v>
      </c>
      <c r="D30" s="16" t="s">
        <v>19</v>
      </c>
      <c r="E30" s="17">
        <v>100000</v>
      </c>
      <c r="F30" s="17"/>
      <c r="G30" s="17">
        <v>100000</v>
      </c>
      <c r="H30" s="18">
        <f t="shared" si="0"/>
        <v>0</v>
      </c>
      <c r="I30" s="14"/>
    </row>
    <row r="31" ht="24" customHeight="1" spans="1:9">
      <c r="A31" s="4" t="s">
        <v>64</v>
      </c>
      <c r="B31" s="14" t="s">
        <v>65</v>
      </c>
      <c r="C31" s="15">
        <v>45321</v>
      </c>
      <c r="D31" s="16" t="s">
        <v>19</v>
      </c>
      <c r="E31" s="17"/>
      <c r="F31" s="17">
        <v>500000</v>
      </c>
      <c r="G31" s="17">
        <v>500000</v>
      </c>
      <c r="H31" s="18">
        <f t="shared" si="0"/>
        <v>0</v>
      </c>
      <c r="I31" s="14"/>
    </row>
    <row r="32" ht="24" customHeight="1" spans="1:9">
      <c r="A32" s="4" t="s">
        <v>66</v>
      </c>
      <c r="B32" s="14" t="s">
        <v>65</v>
      </c>
      <c r="C32" s="15">
        <v>45322</v>
      </c>
      <c r="D32" s="16" t="s">
        <v>19</v>
      </c>
      <c r="E32" s="17"/>
      <c r="F32" s="17">
        <v>500000</v>
      </c>
      <c r="G32" s="17">
        <v>99538</v>
      </c>
      <c r="H32" s="18">
        <f t="shared" si="0"/>
        <v>400462</v>
      </c>
      <c r="I32" s="14"/>
    </row>
    <row r="33" ht="20" customHeight="1" spans="1:9">
      <c r="A33" s="4" t="s">
        <v>67</v>
      </c>
      <c r="B33" s="14" t="s">
        <v>68</v>
      </c>
      <c r="C33" s="15">
        <v>45328</v>
      </c>
      <c r="D33" s="16" t="s">
        <v>19</v>
      </c>
      <c r="E33" s="17"/>
      <c r="F33" s="17">
        <v>15000</v>
      </c>
      <c r="G33" s="17"/>
      <c r="H33" s="18">
        <f t="shared" si="0"/>
        <v>15000</v>
      </c>
      <c r="I33" s="14"/>
    </row>
    <row r="34" ht="20" customHeight="1" spans="1:9">
      <c r="A34" s="4" t="s">
        <v>69</v>
      </c>
      <c r="B34" s="14" t="s">
        <v>70</v>
      </c>
      <c r="C34" s="15">
        <v>45328</v>
      </c>
      <c r="D34" s="14" t="s">
        <v>71</v>
      </c>
      <c r="E34" s="17"/>
      <c r="F34" s="17">
        <v>15000</v>
      </c>
      <c r="G34" s="17"/>
      <c r="H34" s="18">
        <f t="shared" si="0"/>
        <v>15000</v>
      </c>
      <c r="I34" s="14"/>
    </row>
    <row r="35" ht="20" customHeight="1" spans="1:9">
      <c r="A35" s="4" t="s">
        <v>72</v>
      </c>
      <c r="B35" s="14" t="s">
        <v>73</v>
      </c>
      <c r="C35" s="15">
        <v>45330</v>
      </c>
      <c r="D35" s="16" t="s">
        <v>19</v>
      </c>
      <c r="E35" s="17"/>
      <c r="F35" s="17">
        <v>15000</v>
      </c>
      <c r="G35" s="17"/>
      <c r="H35" s="18">
        <f t="shared" si="0"/>
        <v>15000</v>
      </c>
      <c r="I35" s="14"/>
    </row>
    <row r="36" ht="20" customHeight="1" spans="1:9">
      <c r="A36" s="4" t="s">
        <v>74</v>
      </c>
      <c r="B36" s="14" t="s">
        <v>75</v>
      </c>
      <c r="C36" s="15">
        <v>45410</v>
      </c>
      <c r="D36" s="16" t="s">
        <v>19</v>
      </c>
      <c r="E36" s="17"/>
      <c r="F36" s="17">
        <v>15000</v>
      </c>
      <c r="G36" s="17"/>
      <c r="H36" s="18">
        <f t="shared" si="0"/>
        <v>15000</v>
      </c>
      <c r="I36" s="14"/>
    </row>
    <row r="37" ht="24" customHeight="1" spans="1:9">
      <c r="A37" s="4" t="s">
        <v>76</v>
      </c>
      <c r="B37" s="14" t="s">
        <v>77</v>
      </c>
      <c r="C37" s="15">
        <v>45420</v>
      </c>
      <c r="D37" s="16" t="s">
        <v>19</v>
      </c>
      <c r="E37" s="17"/>
      <c r="F37" s="17">
        <v>200000</v>
      </c>
      <c r="G37" s="17"/>
      <c r="H37" s="18">
        <f t="shared" si="0"/>
        <v>200000</v>
      </c>
      <c r="I37" s="14"/>
    </row>
    <row r="38" ht="24" customHeight="1" spans="1:9">
      <c r="A38" s="4" t="s">
        <v>78</v>
      </c>
      <c r="B38" s="14" t="s">
        <v>79</v>
      </c>
      <c r="C38" s="15">
        <v>45436</v>
      </c>
      <c r="D38" s="16" t="s">
        <v>19</v>
      </c>
      <c r="E38" s="17"/>
      <c r="F38" s="17">
        <v>10000</v>
      </c>
      <c r="G38" s="17"/>
      <c r="H38" s="18">
        <f t="shared" si="0"/>
        <v>10000</v>
      </c>
      <c r="I38" s="14"/>
    </row>
    <row r="39" ht="24" customHeight="1" spans="1:9">
      <c r="A39" s="4" t="s">
        <v>80</v>
      </c>
      <c r="B39" s="14" t="s">
        <v>79</v>
      </c>
      <c r="C39" s="15">
        <v>45437</v>
      </c>
      <c r="D39" s="16" t="s">
        <v>19</v>
      </c>
      <c r="E39" s="17"/>
      <c r="F39" s="17">
        <v>10000</v>
      </c>
      <c r="G39" s="17"/>
      <c r="H39" s="18">
        <f t="shared" si="0"/>
        <v>10000</v>
      </c>
      <c r="I39" s="14"/>
    </row>
    <row r="40" ht="24" customHeight="1" spans="1:9">
      <c r="A40" s="4" t="s">
        <v>81</v>
      </c>
      <c r="B40" s="14" t="s">
        <v>79</v>
      </c>
      <c r="C40" s="15">
        <v>45438</v>
      </c>
      <c r="D40" s="16" t="s">
        <v>19</v>
      </c>
      <c r="E40" s="17"/>
      <c r="F40" s="17">
        <v>30000</v>
      </c>
      <c r="G40" s="17"/>
      <c r="H40" s="18">
        <f t="shared" si="0"/>
        <v>30000</v>
      </c>
      <c r="I40" s="14"/>
    </row>
    <row r="41" ht="24" customHeight="1" spans="1:9">
      <c r="A41" s="4" t="s">
        <v>82</v>
      </c>
      <c r="B41" s="14" t="s">
        <v>79</v>
      </c>
      <c r="C41" s="15">
        <v>45436</v>
      </c>
      <c r="D41" s="16" t="s">
        <v>19</v>
      </c>
      <c r="E41" s="17"/>
      <c r="F41" s="17">
        <v>10000</v>
      </c>
      <c r="G41" s="17"/>
      <c r="H41" s="18">
        <f t="shared" si="0"/>
        <v>10000</v>
      </c>
      <c r="I41" s="14"/>
    </row>
    <row r="42" ht="24" customHeight="1" spans="1:9">
      <c r="A42" s="4" t="s">
        <v>83</v>
      </c>
      <c r="B42" s="14" t="s">
        <v>44</v>
      </c>
      <c r="C42" s="15">
        <v>45440</v>
      </c>
      <c r="D42" s="16" t="s">
        <v>19</v>
      </c>
      <c r="E42" s="17"/>
      <c r="F42" s="17">
        <v>50000</v>
      </c>
      <c r="G42" s="17"/>
      <c r="H42" s="18">
        <f t="shared" si="0"/>
        <v>50000</v>
      </c>
      <c r="I42" s="14"/>
    </row>
    <row r="43" ht="24" customHeight="1" spans="1:9">
      <c r="A43" s="4" t="s">
        <v>84</v>
      </c>
      <c r="B43" s="14" t="s">
        <v>52</v>
      </c>
      <c r="C43" s="15">
        <v>45457</v>
      </c>
      <c r="D43" s="16" t="s">
        <v>19</v>
      </c>
      <c r="E43" s="17"/>
      <c r="F43" s="17">
        <v>100000</v>
      </c>
      <c r="G43" s="17">
        <v>100000</v>
      </c>
      <c r="H43" s="18">
        <f t="shared" si="0"/>
        <v>0</v>
      </c>
      <c r="I43" s="14"/>
    </row>
    <row r="44" ht="24" customHeight="1" spans="1:9">
      <c r="A44" s="4" t="s">
        <v>85</v>
      </c>
      <c r="B44" s="14" t="s">
        <v>37</v>
      </c>
      <c r="C44" s="15">
        <v>45487</v>
      </c>
      <c r="D44" s="16" t="s">
        <v>19</v>
      </c>
      <c r="E44" s="17"/>
      <c r="F44" s="17">
        <v>300000</v>
      </c>
      <c r="G44" s="17"/>
      <c r="H44" s="18">
        <f t="shared" si="0"/>
        <v>300000</v>
      </c>
      <c r="I44" s="14"/>
    </row>
    <row r="45" ht="24" customHeight="1" spans="1:9">
      <c r="A45" s="4" t="s">
        <v>86</v>
      </c>
      <c r="B45" s="14" t="s">
        <v>87</v>
      </c>
      <c r="C45" s="15">
        <v>45517</v>
      </c>
      <c r="D45" s="16" t="s">
        <v>19</v>
      </c>
      <c r="E45" s="17"/>
      <c r="F45" s="17">
        <v>30000</v>
      </c>
      <c r="G45" s="17"/>
      <c r="H45" s="18">
        <f t="shared" si="0"/>
        <v>30000</v>
      </c>
      <c r="I45" s="14"/>
    </row>
    <row r="46" ht="24" customHeight="1" spans="1:9">
      <c r="A46" s="4" t="s">
        <v>88</v>
      </c>
      <c r="B46" s="14" t="s">
        <v>89</v>
      </c>
      <c r="C46" s="15">
        <v>45518</v>
      </c>
      <c r="D46" s="16" t="s">
        <v>19</v>
      </c>
      <c r="E46" s="17"/>
      <c r="F46" s="17">
        <v>30000</v>
      </c>
      <c r="G46" s="17"/>
      <c r="H46" s="18">
        <f t="shared" si="0"/>
        <v>30000</v>
      </c>
      <c r="I46" s="14"/>
    </row>
    <row r="47" ht="24" customHeight="1" spans="1:9">
      <c r="A47" s="4" t="s">
        <v>90</v>
      </c>
      <c r="B47" s="14" t="s">
        <v>35</v>
      </c>
      <c r="C47" s="15">
        <v>45520</v>
      </c>
      <c r="D47" s="16" t="s">
        <v>19</v>
      </c>
      <c r="E47" s="17"/>
      <c r="F47" s="17">
        <v>33200</v>
      </c>
      <c r="G47" s="17">
        <v>33200</v>
      </c>
      <c r="H47" s="18">
        <f t="shared" si="0"/>
        <v>0</v>
      </c>
      <c r="I47" s="14"/>
    </row>
    <row r="48" ht="24" customHeight="1" spans="1:9">
      <c r="A48" s="4" t="s">
        <v>91</v>
      </c>
      <c r="B48" s="14" t="s">
        <v>92</v>
      </c>
      <c r="C48" s="15">
        <v>45520</v>
      </c>
      <c r="D48" s="16" t="s">
        <v>53</v>
      </c>
      <c r="E48" s="17"/>
      <c r="F48" s="17">
        <v>80000</v>
      </c>
      <c r="G48" s="17"/>
      <c r="H48" s="18">
        <f t="shared" si="0"/>
        <v>80000</v>
      </c>
      <c r="I48" s="14"/>
    </row>
    <row r="49" ht="24" customHeight="1" spans="1:9">
      <c r="A49" s="4" t="s">
        <v>93</v>
      </c>
      <c r="B49" s="14" t="s">
        <v>23</v>
      </c>
      <c r="C49" s="15">
        <v>45521</v>
      </c>
      <c r="D49" s="14" t="s">
        <v>19</v>
      </c>
      <c r="E49" s="17"/>
      <c r="F49" s="17">
        <v>100000</v>
      </c>
      <c r="G49" s="17"/>
      <c r="H49" s="18">
        <f t="shared" si="0"/>
        <v>100000</v>
      </c>
      <c r="I49" s="14"/>
    </row>
    <row r="50" ht="24" customHeight="1" spans="1:9">
      <c r="A50" s="4" t="s">
        <v>94</v>
      </c>
      <c r="B50" s="14" t="s">
        <v>95</v>
      </c>
      <c r="C50" s="15">
        <v>45527</v>
      </c>
      <c r="D50" s="16" t="s">
        <v>19</v>
      </c>
      <c r="E50" s="17"/>
      <c r="F50" s="17">
        <v>100000</v>
      </c>
      <c r="G50" s="17"/>
      <c r="H50" s="18">
        <f t="shared" si="0"/>
        <v>100000</v>
      </c>
      <c r="I50" s="14"/>
    </row>
    <row r="51" ht="24" customHeight="1" spans="1:9">
      <c r="A51" s="4" t="s">
        <v>96</v>
      </c>
      <c r="B51" s="20" t="s">
        <v>97</v>
      </c>
      <c r="C51" s="15">
        <v>45530</v>
      </c>
      <c r="D51" s="16" t="s">
        <v>19</v>
      </c>
      <c r="E51" s="17"/>
      <c r="F51" s="17">
        <v>100000</v>
      </c>
      <c r="G51" s="17"/>
      <c r="H51" s="18">
        <f t="shared" si="0"/>
        <v>100000</v>
      </c>
      <c r="I51" s="14"/>
    </row>
    <row r="52" ht="24" customHeight="1" spans="1:9">
      <c r="A52" s="4" t="s">
        <v>98</v>
      </c>
      <c r="B52" s="21" t="s">
        <v>99</v>
      </c>
      <c r="C52" s="15">
        <v>45537</v>
      </c>
      <c r="D52" s="16" t="s">
        <v>19</v>
      </c>
      <c r="E52" s="17"/>
      <c r="F52" s="17">
        <v>200000</v>
      </c>
      <c r="G52" s="17"/>
      <c r="H52" s="18">
        <f t="shared" si="0"/>
        <v>200000</v>
      </c>
      <c r="I52" s="14"/>
    </row>
    <row r="53" ht="24" customHeight="1" spans="1:9">
      <c r="A53" s="4" t="s">
        <v>100</v>
      </c>
      <c r="B53" s="21" t="s">
        <v>101</v>
      </c>
      <c r="C53" s="15">
        <v>45540</v>
      </c>
      <c r="D53" s="16" t="s">
        <v>19</v>
      </c>
      <c r="E53" s="17"/>
      <c r="F53" s="17">
        <v>100000</v>
      </c>
      <c r="G53" s="17"/>
      <c r="H53" s="18">
        <f t="shared" si="0"/>
        <v>100000</v>
      </c>
      <c r="I53" s="14"/>
    </row>
    <row r="54" ht="24" customHeight="1" spans="1:9">
      <c r="A54" s="4" t="s">
        <v>102</v>
      </c>
      <c r="B54" s="21" t="s">
        <v>103</v>
      </c>
      <c r="C54" s="15">
        <v>45545</v>
      </c>
      <c r="D54" s="14" t="s">
        <v>19</v>
      </c>
      <c r="E54" s="17"/>
      <c r="F54" s="17">
        <v>350000</v>
      </c>
      <c r="G54" s="17"/>
      <c r="H54" s="18">
        <f t="shared" si="0"/>
        <v>350000</v>
      </c>
      <c r="I54" s="14"/>
    </row>
    <row r="55" ht="24" customHeight="1" spans="1:9">
      <c r="A55" s="4" t="s">
        <v>104</v>
      </c>
      <c r="B55" s="21" t="s">
        <v>105</v>
      </c>
      <c r="C55" s="15">
        <v>45577</v>
      </c>
      <c r="D55" s="14" t="s">
        <v>106</v>
      </c>
      <c r="E55" s="17"/>
      <c r="F55" s="17">
        <v>5000</v>
      </c>
      <c r="G55" s="17"/>
      <c r="H55" s="18">
        <f t="shared" si="0"/>
        <v>5000</v>
      </c>
      <c r="I55" s="14"/>
    </row>
    <row r="56" ht="19" customHeight="1" spans="1:9">
      <c r="A56" s="4" t="s">
        <v>107</v>
      </c>
      <c r="B56" s="21" t="s">
        <v>105</v>
      </c>
      <c r="C56" s="15">
        <v>45577</v>
      </c>
      <c r="D56" s="16" t="s">
        <v>19</v>
      </c>
      <c r="E56" s="17"/>
      <c r="F56" s="17">
        <v>5000</v>
      </c>
      <c r="G56" s="17"/>
      <c r="H56" s="18">
        <f t="shared" si="0"/>
        <v>5000</v>
      </c>
      <c r="I56" s="14"/>
    </row>
    <row r="57" ht="18" customHeight="1" spans="1:9">
      <c r="A57" s="4" t="s">
        <v>108</v>
      </c>
      <c r="B57" s="21" t="s">
        <v>109</v>
      </c>
      <c r="C57" s="15">
        <v>45582</v>
      </c>
      <c r="D57" s="16" t="s">
        <v>19</v>
      </c>
      <c r="E57" s="17"/>
      <c r="F57" s="17">
        <v>5000</v>
      </c>
      <c r="G57" s="17"/>
      <c r="H57" s="18">
        <f t="shared" si="0"/>
        <v>5000</v>
      </c>
      <c r="I57" s="14"/>
    </row>
    <row r="58" ht="28.8" customHeight="1" spans="1:9">
      <c r="A58" s="4" t="s">
        <v>110</v>
      </c>
      <c r="B58" s="21" t="s">
        <v>111</v>
      </c>
      <c r="C58" s="15">
        <v>45583</v>
      </c>
      <c r="D58" s="16" t="s">
        <v>19</v>
      </c>
      <c r="E58" s="17"/>
      <c r="F58" s="17">
        <v>100000</v>
      </c>
      <c r="G58" s="19">
        <v>99975.14</v>
      </c>
      <c r="H58" s="18">
        <f t="shared" si="0"/>
        <v>24.8600000000006</v>
      </c>
      <c r="I58" s="14"/>
    </row>
    <row r="59" ht="28.8" customHeight="1" spans="1:9">
      <c r="A59" s="4" t="s">
        <v>112</v>
      </c>
      <c r="B59" s="22" t="s">
        <v>35</v>
      </c>
      <c r="C59" s="15">
        <v>45589</v>
      </c>
      <c r="D59" s="21" t="s">
        <v>53</v>
      </c>
      <c r="E59" s="17"/>
      <c r="F59" s="17">
        <v>500000</v>
      </c>
      <c r="G59" s="17"/>
      <c r="H59" s="18">
        <f t="shared" si="0"/>
        <v>500000</v>
      </c>
      <c r="I59" s="14"/>
    </row>
    <row r="60" ht="28.8" customHeight="1" spans="1:9">
      <c r="A60" s="4" t="s">
        <v>113</v>
      </c>
      <c r="B60" s="21" t="s">
        <v>114</v>
      </c>
      <c r="C60" s="15">
        <v>45594</v>
      </c>
      <c r="D60" s="21" t="s">
        <v>19</v>
      </c>
      <c r="E60" s="17"/>
      <c r="F60" s="17">
        <v>180000</v>
      </c>
      <c r="G60" s="17"/>
      <c r="H60" s="18">
        <f t="shared" si="0"/>
        <v>180000</v>
      </c>
      <c r="I60" s="14"/>
    </row>
    <row r="61" ht="28.8" customHeight="1" spans="1:9">
      <c r="A61" s="4" t="s">
        <v>115</v>
      </c>
      <c r="B61" s="21" t="s">
        <v>111</v>
      </c>
      <c r="C61" s="15">
        <v>45614</v>
      </c>
      <c r="D61" s="21" t="s">
        <v>19</v>
      </c>
      <c r="E61" s="17"/>
      <c r="F61" s="17">
        <v>100000</v>
      </c>
      <c r="G61" s="17"/>
      <c r="H61" s="18">
        <f t="shared" si="0"/>
        <v>100000</v>
      </c>
      <c r="I61" s="14"/>
    </row>
    <row r="62" ht="75" customHeight="1" spans="1:9">
      <c r="A62" s="4" t="s">
        <v>116</v>
      </c>
      <c r="B62" s="21" t="s">
        <v>35</v>
      </c>
      <c r="C62" s="15">
        <v>45616</v>
      </c>
      <c r="D62" s="21" t="s">
        <v>117</v>
      </c>
      <c r="E62" s="17"/>
      <c r="F62" s="17">
        <v>75000</v>
      </c>
      <c r="G62" s="17"/>
      <c r="H62" s="18">
        <f t="shared" si="0"/>
        <v>75000</v>
      </c>
      <c r="I62" s="14"/>
    </row>
    <row r="63" ht="28.8" customHeight="1" spans="1:9">
      <c r="A63" s="4" t="s">
        <v>118</v>
      </c>
      <c r="B63" s="21" t="s">
        <v>119</v>
      </c>
      <c r="C63" s="15">
        <v>45629</v>
      </c>
      <c r="D63" s="22" t="s">
        <v>19</v>
      </c>
      <c r="E63" s="17"/>
      <c r="F63" s="17">
        <v>50000</v>
      </c>
      <c r="G63" s="17"/>
      <c r="H63" s="18">
        <f t="shared" si="0"/>
        <v>50000</v>
      </c>
      <c r="I63" s="14"/>
    </row>
    <row r="64" ht="28.8" customHeight="1" spans="1:9">
      <c r="A64" s="4" t="s">
        <v>120</v>
      </c>
      <c r="B64" s="21" t="s">
        <v>119</v>
      </c>
      <c r="C64" s="15">
        <v>45629</v>
      </c>
      <c r="D64" s="21" t="s">
        <v>19</v>
      </c>
      <c r="E64" s="17"/>
      <c r="F64" s="17">
        <v>100000</v>
      </c>
      <c r="G64" s="17"/>
      <c r="H64" s="18">
        <f t="shared" si="0"/>
        <v>100000</v>
      </c>
      <c r="I64" s="14"/>
    </row>
    <row r="65" ht="22" customHeight="1" spans="1:9">
      <c r="A65" s="11" t="s">
        <v>121</v>
      </c>
      <c r="B65" s="12" t="s">
        <v>122</v>
      </c>
      <c r="C65" s="25"/>
      <c r="D65" s="12"/>
      <c r="E65" s="13">
        <f>SUM(E66:E83)</f>
        <v>469797.17</v>
      </c>
      <c r="F65" s="13">
        <f>SUM(F66:F83)</f>
        <v>704000</v>
      </c>
      <c r="G65" s="13">
        <f>SUM(G66:G83)</f>
        <v>525650</v>
      </c>
      <c r="H65" s="13">
        <f>SUM(H66:H83)</f>
        <v>648147.17</v>
      </c>
      <c r="I65" s="12"/>
    </row>
    <row r="66" ht="25" customHeight="1" spans="1:9">
      <c r="A66" s="4" t="s">
        <v>17</v>
      </c>
      <c r="B66" s="24" t="s">
        <v>123</v>
      </c>
      <c r="C66" s="26">
        <v>44932</v>
      </c>
      <c r="D66" s="24" t="s">
        <v>19</v>
      </c>
      <c r="E66" s="8">
        <v>100000</v>
      </c>
      <c r="F66" s="27"/>
      <c r="G66" s="8">
        <v>100000</v>
      </c>
      <c r="H66" s="18">
        <f t="shared" ref="H66:H83" si="1">E66+F66-G66</f>
        <v>0</v>
      </c>
      <c r="I66" s="24"/>
    </row>
    <row r="67" ht="25" customHeight="1" spans="1:9">
      <c r="A67" s="4" t="s">
        <v>20</v>
      </c>
      <c r="B67" s="24" t="s">
        <v>124</v>
      </c>
      <c r="C67" s="26">
        <v>44965</v>
      </c>
      <c r="D67" s="24" t="s">
        <v>19</v>
      </c>
      <c r="E67" s="8">
        <v>50000</v>
      </c>
      <c r="F67" s="8"/>
      <c r="G67" s="8">
        <v>50000</v>
      </c>
      <c r="H67" s="18">
        <f t="shared" si="1"/>
        <v>0</v>
      </c>
      <c r="I67" s="24"/>
    </row>
    <row r="68" ht="25" customHeight="1" spans="1:9">
      <c r="A68" s="4" t="s">
        <v>22</v>
      </c>
      <c r="B68" s="24" t="s">
        <v>125</v>
      </c>
      <c r="C68" s="26">
        <v>45176</v>
      </c>
      <c r="D68" s="24" t="s">
        <v>19</v>
      </c>
      <c r="E68" s="8">
        <v>1797.17000000001</v>
      </c>
      <c r="F68" s="8"/>
      <c r="G68" s="8"/>
      <c r="H68" s="18">
        <f t="shared" si="1"/>
        <v>1797.17000000001</v>
      </c>
      <c r="I68" s="24"/>
    </row>
    <row r="69" ht="25" customHeight="1" spans="1:9">
      <c r="A69" s="4" t="s">
        <v>24</v>
      </c>
      <c r="B69" s="24" t="s">
        <v>126</v>
      </c>
      <c r="C69" s="26">
        <v>45253</v>
      </c>
      <c r="D69" s="24" t="s">
        <v>19</v>
      </c>
      <c r="E69" s="8">
        <v>20000</v>
      </c>
      <c r="F69" s="8"/>
      <c r="G69" s="8">
        <v>20000</v>
      </c>
      <c r="H69" s="18">
        <f t="shared" si="1"/>
        <v>0</v>
      </c>
      <c r="I69" s="24"/>
    </row>
    <row r="70" ht="25" customHeight="1" spans="1:9">
      <c r="A70" s="4" t="s">
        <v>26</v>
      </c>
      <c r="B70" s="24" t="s">
        <v>127</v>
      </c>
      <c r="C70" s="26">
        <v>45266</v>
      </c>
      <c r="D70" s="24" t="s">
        <v>19</v>
      </c>
      <c r="E70" s="8">
        <v>50000</v>
      </c>
      <c r="F70" s="8"/>
      <c r="G70" s="8">
        <v>50000</v>
      </c>
      <c r="H70" s="18">
        <f t="shared" si="1"/>
        <v>0</v>
      </c>
      <c r="I70" s="24"/>
    </row>
    <row r="71" ht="25" customHeight="1" spans="1:9">
      <c r="A71" s="4" t="s">
        <v>28</v>
      </c>
      <c r="B71" s="24" t="s">
        <v>128</v>
      </c>
      <c r="C71" s="26">
        <v>45282</v>
      </c>
      <c r="D71" s="24" t="s">
        <v>19</v>
      </c>
      <c r="E71" s="8">
        <v>48000</v>
      </c>
      <c r="F71" s="8"/>
      <c r="G71" s="8">
        <v>48000</v>
      </c>
      <c r="H71" s="18">
        <f t="shared" si="1"/>
        <v>0</v>
      </c>
      <c r="I71" s="24"/>
    </row>
    <row r="72" ht="25" customHeight="1" spans="1:9">
      <c r="A72" s="4" t="s">
        <v>30</v>
      </c>
      <c r="B72" s="24" t="s">
        <v>129</v>
      </c>
      <c r="C72" s="26">
        <v>45282</v>
      </c>
      <c r="D72" s="24" t="s">
        <v>19</v>
      </c>
      <c r="E72" s="8">
        <v>150000</v>
      </c>
      <c r="F72" s="8"/>
      <c r="G72" s="8">
        <v>87650</v>
      </c>
      <c r="H72" s="18">
        <f t="shared" si="1"/>
        <v>62350</v>
      </c>
      <c r="I72" s="24"/>
    </row>
    <row r="73" ht="25" customHeight="1" spans="1:9">
      <c r="A73" s="4" t="s">
        <v>32</v>
      </c>
      <c r="B73" s="24" t="s">
        <v>130</v>
      </c>
      <c r="C73" s="26">
        <v>45285</v>
      </c>
      <c r="D73" s="24" t="s">
        <v>19</v>
      </c>
      <c r="E73" s="8">
        <v>50000</v>
      </c>
      <c r="F73" s="8"/>
      <c r="G73" s="8">
        <v>50000</v>
      </c>
      <c r="H73" s="18">
        <f t="shared" si="1"/>
        <v>0</v>
      </c>
      <c r="I73" s="24"/>
    </row>
    <row r="74" ht="25" customHeight="1" spans="1:9">
      <c r="A74" s="4" t="s">
        <v>34</v>
      </c>
      <c r="B74" s="24" t="s">
        <v>131</v>
      </c>
      <c r="C74" s="26">
        <v>45412</v>
      </c>
      <c r="D74" s="24" t="s">
        <v>19</v>
      </c>
      <c r="E74" s="8"/>
      <c r="F74" s="8">
        <v>50000</v>
      </c>
      <c r="G74" s="8"/>
      <c r="H74" s="18">
        <f t="shared" si="1"/>
        <v>50000</v>
      </c>
      <c r="I74" s="24"/>
    </row>
    <row r="75" ht="25" customHeight="1" spans="1:9">
      <c r="A75" s="4" t="s">
        <v>36</v>
      </c>
      <c r="B75" s="24" t="s">
        <v>132</v>
      </c>
      <c r="C75" s="26">
        <v>45428</v>
      </c>
      <c r="D75" s="24" t="s">
        <v>19</v>
      </c>
      <c r="E75" s="8"/>
      <c r="F75" s="8">
        <v>50000</v>
      </c>
      <c r="G75" s="8">
        <v>50000</v>
      </c>
      <c r="H75" s="18">
        <f t="shared" si="1"/>
        <v>0</v>
      </c>
      <c r="I75" s="24"/>
    </row>
    <row r="76" ht="28.8" customHeight="1" spans="1:9">
      <c r="A76" s="4" t="s">
        <v>38</v>
      </c>
      <c r="B76" s="24" t="s">
        <v>133</v>
      </c>
      <c r="C76" s="26">
        <v>45482</v>
      </c>
      <c r="D76" s="24" t="s">
        <v>19</v>
      </c>
      <c r="E76" s="8"/>
      <c r="F76" s="8">
        <v>70000</v>
      </c>
      <c r="G76" s="8">
        <v>70000</v>
      </c>
      <c r="H76" s="18">
        <f t="shared" si="1"/>
        <v>0</v>
      </c>
      <c r="I76" s="24"/>
    </row>
    <row r="77" ht="31" customHeight="1" spans="1:9">
      <c r="A77" s="4" t="s">
        <v>40</v>
      </c>
      <c r="B77" s="21" t="s">
        <v>134</v>
      </c>
      <c r="C77" s="26">
        <v>45589</v>
      </c>
      <c r="D77" s="28" t="s">
        <v>19</v>
      </c>
      <c r="E77" s="8"/>
      <c r="F77" s="8">
        <v>100000</v>
      </c>
      <c r="G77" s="8"/>
      <c r="H77" s="18">
        <f t="shared" si="1"/>
        <v>100000</v>
      </c>
      <c r="I77" s="24"/>
    </row>
    <row r="78" ht="25" customHeight="1" spans="1:9">
      <c r="A78" s="4" t="s">
        <v>41</v>
      </c>
      <c r="B78" s="21" t="s">
        <v>135</v>
      </c>
      <c r="C78" s="26">
        <v>45601</v>
      </c>
      <c r="D78" s="28" t="s">
        <v>19</v>
      </c>
      <c r="E78" s="8"/>
      <c r="F78" s="8">
        <v>40000</v>
      </c>
      <c r="G78" s="8"/>
      <c r="H78" s="18">
        <f t="shared" si="1"/>
        <v>40000</v>
      </c>
      <c r="I78" s="24"/>
    </row>
    <row r="79" ht="25" customHeight="1" spans="1:9">
      <c r="A79" s="4" t="s">
        <v>43</v>
      </c>
      <c r="B79" s="21" t="s">
        <v>124</v>
      </c>
      <c r="C79" s="26">
        <v>45628</v>
      </c>
      <c r="D79" s="28" t="s">
        <v>19</v>
      </c>
      <c r="E79" s="8"/>
      <c r="F79" s="8">
        <v>50000</v>
      </c>
      <c r="G79" s="8"/>
      <c r="H79" s="18">
        <f t="shared" si="1"/>
        <v>50000</v>
      </c>
      <c r="I79" s="24"/>
    </row>
    <row r="80" ht="25" customHeight="1" spans="1:9">
      <c r="A80" s="4" t="s">
        <v>45</v>
      </c>
      <c r="B80" s="21" t="s">
        <v>136</v>
      </c>
      <c r="C80" s="26">
        <v>45632</v>
      </c>
      <c r="D80" s="28" t="s">
        <v>19</v>
      </c>
      <c r="E80" s="8"/>
      <c r="F80" s="8">
        <v>100000</v>
      </c>
      <c r="G80" s="8"/>
      <c r="H80" s="18">
        <f t="shared" si="1"/>
        <v>100000</v>
      </c>
      <c r="I80" s="24"/>
    </row>
    <row r="81" ht="25" customHeight="1" spans="1:9">
      <c r="A81" s="4" t="s">
        <v>46</v>
      </c>
      <c r="B81" s="21" t="s">
        <v>137</v>
      </c>
      <c r="C81" s="26">
        <v>45632</v>
      </c>
      <c r="D81" s="28" t="s">
        <v>19</v>
      </c>
      <c r="E81" s="8"/>
      <c r="F81" s="8">
        <v>50000</v>
      </c>
      <c r="G81" s="8"/>
      <c r="H81" s="18">
        <f t="shared" si="1"/>
        <v>50000</v>
      </c>
      <c r="I81" s="24"/>
    </row>
    <row r="82" ht="25" customHeight="1" spans="1:9">
      <c r="A82" s="4" t="s">
        <v>47</v>
      </c>
      <c r="B82" s="24" t="s">
        <v>138</v>
      </c>
      <c r="C82" s="26">
        <v>45642</v>
      </c>
      <c r="D82" s="28" t="s">
        <v>19</v>
      </c>
      <c r="E82" s="8"/>
      <c r="F82" s="8">
        <v>50000</v>
      </c>
      <c r="G82" s="8"/>
      <c r="H82" s="18">
        <f t="shared" si="1"/>
        <v>50000</v>
      </c>
      <c r="I82" s="24"/>
    </row>
    <row r="83" ht="25" customHeight="1" spans="1:9">
      <c r="A83" s="4" t="s">
        <v>49</v>
      </c>
      <c r="B83" s="21" t="s">
        <v>139</v>
      </c>
      <c r="C83" s="26">
        <v>45653</v>
      </c>
      <c r="D83" s="28" t="s">
        <v>19</v>
      </c>
      <c r="E83" s="8"/>
      <c r="F83" s="8">
        <v>144000</v>
      </c>
      <c r="G83" s="8"/>
      <c r="H83" s="18">
        <f t="shared" si="1"/>
        <v>144000</v>
      </c>
      <c r="I83" s="24"/>
    </row>
    <row r="84" ht="28" customHeight="1" spans="1:9">
      <c r="A84" s="11" t="s">
        <v>140</v>
      </c>
      <c r="B84" s="12" t="s">
        <v>141</v>
      </c>
      <c r="C84" s="12"/>
      <c r="D84" s="12"/>
      <c r="E84" s="13">
        <f>SUM(E85:E114)</f>
        <v>1455890.45</v>
      </c>
      <c r="F84" s="13">
        <f>SUM(F85:F114)</f>
        <v>4768123.65</v>
      </c>
      <c r="G84" s="13">
        <f>SUM(G85:G114)</f>
        <v>3185896.13</v>
      </c>
      <c r="H84" s="13">
        <f>SUM(H85:H114)</f>
        <v>3038117.97</v>
      </c>
      <c r="I84" s="12"/>
    </row>
    <row r="85" ht="12.75" customHeight="1" spans="1:9">
      <c r="A85" s="4" t="s">
        <v>17</v>
      </c>
      <c r="B85" s="24" t="s">
        <v>142</v>
      </c>
      <c r="C85" s="26">
        <v>45107</v>
      </c>
      <c r="D85" s="24" t="s">
        <v>143</v>
      </c>
      <c r="E85" s="8">
        <v>205890.45</v>
      </c>
      <c r="F85" s="8"/>
      <c r="G85" s="8">
        <v>146905.16</v>
      </c>
      <c r="H85" s="18">
        <f t="shared" ref="H85:H114" si="2">E85+F85-G85</f>
        <v>58985.29</v>
      </c>
      <c r="I85" s="24"/>
    </row>
    <row r="86" s="1" customFormat="1" ht="12.75" customHeight="1" spans="1:9">
      <c r="A86" s="4" t="s">
        <v>20</v>
      </c>
      <c r="B86" s="24" t="s">
        <v>144</v>
      </c>
      <c r="C86" s="26">
        <v>45219</v>
      </c>
      <c r="D86" s="24" t="s">
        <v>19</v>
      </c>
      <c r="E86" s="8">
        <v>100000</v>
      </c>
      <c r="F86" s="8"/>
      <c r="G86" s="8">
        <v>100000</v>
      </c>
      <c r="H86" s="18">
        <f t="shared" si="2"/>
        <v>0</v>
      </c>
      <c r="I86" s="24"/>
    </row>
    <row r="87" ht="12.75" customHeight="1" spans="1:9">
      <c r="A87" s="4" t="s">
        <v>22</v>
      </c>
      <c r="B87" s="24" t="s">
        <v>145</v>
      </c>
      <c r="C87" s="26">
        <v>45225</v>
      </c>
      <c r="D87" s="24" t="s">
        <v>19</v>
      </c>
      <c r="E87" s="8">
        <v>200000</v>
      </c>
      <c r="F87" s="8"/>
      <c r="G87" s="8"/>
      <c r="H87" s="18">
        <f t="shared" si="2"/>
        <v>200000</v>
      </c>
      <c r="I87" s="24"/>
    </row>
    <row r="88" ht="24" customHeight="1" spans="1:9">
      <c r="A88" s="4" t="s">
        <v>24</v>
      </c>
      <c r="B88" s="24" t="s">
        <v>146</v>
      </c>
      <c r="C88" s="26">
        <v>45267</v>
      </c>
      <c r="D88" s="24" t="s">
        <v>19</v>
      </c>
      <c r="E88" s="8">
        <v>200000</v>
      </c>
      <c r="F88" s="8"/>
      <c r="G88" s="19">
        <v>199971.52</v>
      </c>
      <c r="H88" s="18">
        <f t="shared" si="2"/>
        <v>28.4800000000105</v>
      </c>
      <c r="I88" s="24"/>
    </row>
    <row r="89" ht="24" customHeight="1" spans="1:9">
      <c r="A89" s="4" t="s">
        <v>26</v>
      </c>
      <c r="B89" s="24" t="s">
        <v>147</v>
      </c>
      <c r="C89" s="26">
        <v>45275</v>
      </c>
      <c r="D89" s="24" t="s">
        <v>19</v>
      </c>
      <c r="E89" s="8">
        <v>100000</v>
      </c>
      <c r="F89" s="8"/>
      <c r="G89" s="8"/>
      <c r="H89" s="18">
        <f t="shared" si="2"/>
        <v>100000</v>
      </c>
      <c r="I89" s="24"/>
    </row>
    <row r="90" ht="33" customHeight="1" spans="1:9">
      <c r="A90" s="4" t="s">
        <v>28</v>
      </c>
      <c r="B90" s="24" t="s">
        <v>148</v>
      </c>
      <c r="C90" s="26">
        <v>45279</v>
      </c>
      <c r="D90" s="24" t="s">
        <v>19</v>
      </c>
      <c r="E90" s="8">
        <v>10000</v>
      </c>
      <c r="F90" s="8"/>
      <c r="G90" s="8">
        <v>6765.8</v>
      </c>
      <c r="H90" s="18">
        <f t="shared" si="2"/>
        <v>3234.2</v>
      </c>
      <c r="I90" s="24"/>
    </row>
    <row r="91" ht="28" customHeight="1" spans="1:9">
      <c r="A91" s="4" t="s">
        <v>30</v>
      </c>
      <c r="B91" s="24" t="s">
        <v>149</v>
      </c>
      <c r="C91" s="26">
        <v>45280</v>
      </c>
      <c r="D91" s="24" t="s">
        <v>53</v>
      </c>
      <c r="E91" s="8">
        <v>300000</v>
      </c>
      <c r="F91" s="8"/>
      <c r="G91" s="8"/>
      <c r="H91" s="18">
        <f t="shared" si="2"/>
        <v>300000</v>
      </c>
      <c r="I91" s="24"/>
    </row>
    <row r="92" ht="24" customHeight="1" spans="1:9">
      <c r="A92" s="4" t="s">
        <v>32</v>
      </c>
      <c r="B92" s="28" t="s">
        <v>150</v>
      </c>
      <c r="C92" s="29">
        <v>45282</v>
      </c>
      <c r="D92" s="28" t="s">
        <v>151</v>
      </c>
      <c r="E92" s="27">
        <v>340000</v>
      </c>
      <c r="F92" s="27"/>
      <c r="G92" s="27">
        <f>70000+50000</f>
        <v>120000</v>
      </c>
      <c r="H92" s="30">
        <f t="shared" si="2"/>
        <v>220000</v>
      </c>
      <c r="I92" s="28"/>
    </row>
    <row r="93" ht="19" customHeight="1" spans="1:9">
      <c r="A93" s="4" t="s">
        <v>34</v>
      </c>
      <c r="B93" s="24" t="s">
        <v>152</v>
      </c>
      <c r="C93" s="26">
        <v>45301</v>
      </c>
      <c r="D93" s="24" t="s">
        <v>19</v>
      </c>
      <c r="E93" s="8"/>
      <c r="F93" s="8">
        <v>20000</v>
      </c>
      <c r="G93" s="8">
        <v>20000</v>
      </c>
      <c r="H93" s="18">
        <f t="shared" si="2"/>
        <v>0</v>
      </c>
      <c r="I93" s="24"/>
    </row>
    <row r="94" ht="24" customHeight="1" spans="1:9">
      <c r="A94" s="4" t="s">
        <v>36</v>
      </c>
      <c r="B94" s="24" t="s">
        <v>153</v>
      </c>
      <c r="C94" s="26">
        <v>45476</v>
      </c>
      <c r="D94" s="24" t="s">
        <v>154</v>
      </c>
      <c r="E94" s="8"/>
      <c r="F94" s="8">
        <v>300000</v>
      </c>
      <c r="G94" s="8">
        <v>300000</v>
      </c>
      <c r="H94" s="18">
        <f t="shared" si="2"/>
        <v>0</v>
      </c>
      <c r="I94" s="24"/>
    </row>
    <row r="95" ht="24" customHeight="1" spans="1:9">
      <c r="A95" s="4" t="s">
        <v>38</v>
      </c>
      <c r="B95" s="24" t="s">
        <v>155</v>
      </c>
      <c r="C95" s="26">
        <v>45477</v>
      </c>
      <c r="D95" s="24" t="s">
        <v>53</v>
      </c>
      <c r="E95" s="8"/>
      <c r="F95" s="8">
        <v>200000</v>
      </c>
      <c r="G95" s="8"/>
      <c r="H95" s="18">
        <f t="shared" si="2"/>
        <v>200000</v>
      </c>
      <c r="I95" s="24"/>
    </row>
    <row r="96" ht="21" customHeight="1" spans="1:9">
      <c r="A96" s="4" t="s">
        <v>40</v>
      </c>
      <c r="B96" s="24" t="s">
        <v>142</v>
      </c>
      <c r="C96" s="26">
        <v>45482</v>
      </c>
      <c r="D96" s="24" t="s">
        <v>143</v>
      </c>
      <c r="E96" s="8"/>
      <c r="F96" s="8">
        <v>100000</v>
      </c>
      <c r="G96" s="8">
        <v>53737.8</v>
      </c>
      <c r="H96" s="18">
        <f t="shared" si="2"/>
        <v>46262.2</v>
      </c>
      <c r="I96" s="24"/>
    </row>
    <row r="97" ht="21" customHeight="1" spans="1:9">
      <c r="A97" s="4" t="s">
        <v>41</v>
      </c>
      <c r="B97" s="24" t="s">
        <v>142</v>
      </c>
      <c r="C97" s="26">
        <v>45482</v>
      </c>
      <c r="D97" s="24" t="s">
        <v>156</v>
      </c>
      <c r="E97" s="8"/>
      <c r="F97" s="8">
        <v>150000</v>
      </c>
      <c r="G97" s="8">
        <v>76800</v>
      </c>
      <c r="H97" s="18">
        <f t="shared" si="2"/>
        <v>73200</v>
      </c>
      <c r="I97" s="24"/>
    </row>
    <row r="98" ht="21" customHeight="1" spans="1:9">
      <c r="A98" s="4" t="s">
        <v>43</v>
      </c>
      <c r="B98" s="24" t="s">
        <v>157</v>
      </c>
      <c r="C98" s="26">
        <v>45502</v>
      </c>
      <c r="D98" s="24" t="s">
        <v>19</v>
      </c>
      <c r="E98" s="8"/>
      <c r="F98" s="8">
        <v>100000</v>
      </c>
      <c r="G98" s="8"/>
      <c r="H98" s="18">
        <f t="shared" si="2"/>
        <v>100000</v>
      </c>
      <c r="I98" s="24"/>
    </row>
    <row r="99" ht="21" customHeight="1" spans="1:9">
      <c r="A99" s="4" t="s">
        <v>45</v>
      </c>
      <c r="B99" s="24" t="s">
        <v>145</v>
      </c>
      <c r="C99" s="26">
        <v>45512</v>
      </c>
      <c r="D99" s="24" t="s">
        <v>19</v>
      </c>
      <c r="E99" s="8"/>
      <c r="F99" s="8">
        <v>200000</v>
      </c>
      <c r="G99" s="8"/>
      <c r="H99" s="18">
        <f t="shared" si="2"/>
        <v>200000</v>
      </c>
      <c r="I99" s="24"/>
    </row>
    <row r="100" s="1" customFormat="1" ht="24" customHeight="1" spans="1:9">
      <c r="A100" s="4" t="s">
        <v>46</v>
      </c>
      <c r="B100" s="24" t="s">
        <v>153</v>
      </c>
      <c r="C100" s="26">
        <v>45526</v>
      </c>
      <c r="D100" s="24" t="s">
        <v>19</v>
      </c>
      <c r="E100" s="8"/>
      <c r="F100" s="8">
        <v>200000</v>
      </c>
      <c r="G100" s="8">
        <v>200000</v>
      </c>
      <c r="H100" s="18">
        <f t="shared" si="2"/>
        <v>0</v>
      </c>
      <c r="I100" s="24"/>
    </row>
    <row r="101" s="1" customFormat="1" ht="19" customHeight="1" spans="1:9">
      <c r="A101" s="4" t="s">
        <v>47</v>
      </c>
      <c r="B101" s="31" t="s">
        <v>158</v>
      </c>
      <c r="C101" s="26">
        <v>45533</v>
      </c>
      <c r="D101" s="24" t="s">
        <v>159</v>
      </c>
      <c r="E101" s="8"/>
      <c r="F101" s="8">
        <v>1465614.6</v>
      </c>
      <c r="G101" s="8">
        <f>68700.63+1396913.97</f>
        <v>1465614.6</v>
      </c>
      <c r="H101" s="18">
        <f t="shared" si="2"/>
        <v>0</v>
      </c>
      <c r="I101" s="24"/>
    </row>
    <row r="102" s="1" customFormat="1" ht="19" customHeight="1" spans="1:9">
      <c r="A102" s="4" t="s">
        <v>49</v>
      </c>
      <c r="B102" s="31" t="s">
        <v>158</v>
      </c>
      <c r="C102" s="26">
        <v>45533</v>
      </c>
      <c r="D102" s="24" t="s">
        <v>159</v>
      </c>
      <c r="E102" s="8"/>
      <c r="F102" s="8">
        <v>92009.05</v>
      </c>
      <c r="G102" s="8">
        <v>92009.05</v>
      </c>
      <c r="H102" s="18">
        <f t="shared" si="2"/>
        <v>0</v>
      </c>
      <c r="I102" s="24"/>
    </row>
    <row r="103" s="1" customFormat="1" ht="48" customHeight="1" spans="1:9">
      <c r="A103" s="4" t="s">
        <v>51</v>
      </c>
      <c r="B103" s="24" t="s">
        <v>160</v>
      </c>
      <c r="C103" s="26">
        <v>45537</v>
      </c>
      <c r="D103" s="24" t="s">
        <v>161</v>
      </c>
      <c r="E103" s="8"/>
      <c r="F103" s="8">
        <v>100000</v>
      </c>
      <c r="G103" s="8"/>
      <c r="H103" s="18">
        <f t="shared" si="2"/>
        <v>100000</v>
      </c>
      <c r="I103" s="24"/>
    </row>
    <row r="104" s="1" customFormat="1" ht="39" customHeight="1" spans="1:9">
      <c r="A104" s="4" t="s">
        <v>54</v>
      </c>
      <c r="B104" s="24" t="s">
        <v>162</v>
      </c>
      <c r="C104" s="26">
        <v>45588</v>
      </c>
      <c r="D104" s="24" t="s">
        <v>19</v>
      </c>
      <c r="E104" s="8"/>
      <c r="F104" s="8">
        <v>100000</v>
      </c>
      <c r="G104" s="8"/>
      <c r="H104" s="18">
        <f t="shared" si="2"/>
        <v>100000</v>
      </c>
      <c r="I104" s="24"/>
    </row>
    <row r="105" s="1" customFormat="1" ht="34" customHeight="1" spans="1:9">
      <c r="A105" s="4" t="s">
        <v>55</v>
      </c>
      <c r="B105" s="24" t="s">
        <v>163</v>
      </c>
      <c r="C105" s="26">
        <v>45597</v>
      </c>
      <c r="D105" s="24" t="s">
        <v>19</v>
      </c>
      <c r="E105" s="8"/>
      <c r="F105" s="8">
        <v>100000</v>
      </c>
      <c r="G105" s="8">
        <v>100000</v>
      </c>
      <c r="H105" s="18">
        <f t="shared" si="2"/>
        <v>0</v>
      </c>
      <c r="I105" s="24"/>
    </row>
    <row r="106" s="1" customFormat="1" ht="42" customHeight="1" spans="1:9">
      <c r="A106" s="4" t="s">
        <v>56</v>
      </c>
      <c r="B106" s="24" t="s">
        <v>164</v>
      </c>
      <c r="C106" s="26">
        <v>45609</v>
      </c>
      <c r="D106" s="31" t="s">
        <v>19</v>
      </c>
      <c r="E106" s="8"/>
      <c r="F106" s="8">
        <v>100000</v>
      </c>
      <c r="G106" s="8"/>
      <c r="H106" s="18">
        <f t="shared" si="2"/>
        <v>100000</v>
      </c>
      <c r="I106" s="24"/>
    </row>
    <row r="107" s="1" customFormat="1" ht="43.2" customHeight="1" spans="1:9">
      <c r="A107" s="4" t="s">
        <v>58</v>
      </c>
      <c r="B107" s="24" t="s">
        <v>165</v>
      </c>
      <c r="C107" s="26">
        <v>45621</v>
      </c>
      <c r="D107" s="24" t="s">
        <v>19</v>
      </c>
      <c r="E107" s="8"/>
      <c r="F107" s="8">
        <v>642500</v>
      </c>
      <c r="G107" s="8">
        <v>294092.2</v>
      </c>
      <c r="H107" s="18">
        <f t="shared" si="2"/>
        <v>348407.8</v>
      </c>
      <c r="I107" s="24"/>
    </row>
    <row r="108" s="1" customFormat="1" ht="28.8" customHeight="1" spans="1:9">
      <c r="A108" s="4" t="s">
        <v>60</v>
      </c>
      <c r="B108" s="24" t="s">
        <v>166</v>
      </c>
      <c r="C108" s="26">
        <v>45629</v>
      </c>
      <c r="D108" s="31" t="s">
        <v>167</v>
      </c>
      <c r="E108" s="8"/>
      <c r="F108" s="8">
        <v>100000</v>
      </c>
      <c r="G108" s="8"/>
      <c r="H108" s="18">
        <f t="shared" si="2"/>
        <v>100000</v>
      </c>
      <c r="I108" s="24"/>
    </row>
    <row r="109" s="1" customFormat="1" ht="18" customHeight="1" spans="1:9">
      <c r="A109" s="4" t="s">
        <v>62</v>
      </c>
      <c r="B109" s="24" t="s">
        <v>168</v>
      </c>
      <c r="C109" s="26">
        <v>45632</v>
      </c>
      <c r="D109" s="32" t="s">
        <v>159</v>
      </c>
      <c r="E109" s="8"/>
      <c r="F109" s="8">
        <v>10000</v>
      </c>
      <c r="G109" s="8">
        <v>10000</v>
      </c>
      <c r="H109" s="18">
        <f t="shared" si="2"/>
        <v>0</v>
      </c>
      <c r="I109" s="24"/>
    </row>
    <row r="110" s="1" customFormat="1" ht="18" customHeight="1" spans="1:9">
      <c r="A110" s="4" t="s">
        <v>64</v>
      </c>
      <c r="B110" s="33" t="s">
        <v>169</v>
      </c>
      <c r="C110" s="26">
        <v>45644</v>
      </c>
      <c r="D110" s="31" t="s">
        <v>170</v>
      </c>
      <c r="E110" s="8"/>
      <c r="F110" s="8">
        <v>268000</v>
      </c>
      <c r="G110" s="8"/>
      <c r="H110" s="18">
        <f t="shared" si="2"/>
        <v>268000</v>
      </c>
      <c r="I110" s="24"/>
    </row>
    <row r="111" s="1" customFormat="1" ht="18" customHeight="1" spans="1:9">
      <c r="A111" s="4" t="s">
        <v>66</v>
      </c>
      <c r="B111" s="33" t="s">
        <v>142</v>
      </c>
      <c r="C111" s="26">
        <v>45642</v>
      </c>
      <c r="D111" s="24" t="s">
        <v>143</v>
      </c>
      <c r="E111" s="8"/>
      <c r="F111" s="8">
        <v>120000</v>
      </c>
      <c r="G111" s="8"/>
      <c r="H111" s="18">
        <f t="shared" si="2"/>
        <v>120000</v>
      </c>
      <c r="I111" s="24"/>
    </row>
    <row r="112" s="1" customFormat="1" ht="18" customHeight="1" spans="1:9">
      <c r="A112" s="4" t="s">
        <v>67</v>
      </c>
      <c r="B112" s="33" t="s">
        <v>142</v>
      </c>
      <c r="C112" s="26">
        <v>45644</v>
      </c>
      <c r="D112" s="24" t="s">
        <v>143</v>
      </c>
      <c r="E112" s="8"/>
      <c r="F112" s="8">
        <v>100000</v>
      </c>
      <c r="G112" s="8"/>
      <c r="H112" s="18">
        <f t="shared" si="2"/>
        <v>100000</v>
      </c>
      <c r="I112" s="24"/>
    </row>
    <row r="113" s="1" customFormat="1" ht="24" customHeight="1" spans="1:9">
      <c r="A113" s="4" t="s">
        <v>69</v>
      </c>
      <c r="B113" s="24" t="s">
        <v>166</v>
      </c>
      <c r="C113" s="26">
        <v>45649</v>
      </c>
      <c r="D113" s="31" t="s">
        <v>53</v>
      </c>
      <c r="E113" s="8"/>
      <c r="F113" s="8">
        <v>50000</v>
      </c>
      <c r="G113" s="8"/>
      <c r="H113" s="18">
        <f t="shared" si="2"/>
        <v>50000</v>
      </c>
      <c r="I113" s="24"/>
    </row>
    <row r="114" s="1" customFormat="1" ht="35" customHeight="1" spans="1:9">
      <c r="A114" s="4" t="s">
        <v>72</v>
      </c>
      <c r="B114" s="33" t="s">
        <v>150</v>
      </c>
      <c r="C114" s="26">
        <v>45657</v>
      </c>
      <c r="D114" s="31" t="s">
        <v>19</v>
      </c>
      <c r="E114" s="8"/>
      <c r="F114" s="8">
        <v>250000</v>
      </c>
      <c r="G114" s="8"/>
      <c r="H114" s="18">
        <f t="shared" si="2"/>
        <v>250000</v>
      </c>
      <c r="I114" s="24"/>
    </row>
  </sheetData>
  <mergeCells count="4">
    <mergeCell ref="B1:I1"/>
    <mergeCell ref="A2:D2"/>
    <mergeCell ref="E2:G2"/>
    <mergeCell ref="H2:I2"/>
  </mergeCells>
  <pageMargins left="0.74990626395218" right="0.74990626395218" top="0.999874956025852" bottom="0.999874956025852" header="0.499937478012926" footer="0.499937478012926"/>
  <pageSetup paperSize="9" scale="81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Yozo_Office27021597764231179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Johnny°</cp:lastModifiedBy>
  <cp:revision>0</cp:revision>
  <dcterms:created xsi:type="dcterms:W3CDTF">2022-12-12T06:27:00Z</dcterms:created>
  <dcterms:modified xsi:type="dcterms:W3CDTF">2025-03-18T02:25:16Z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4901892D17D94F1DA2B0BE98F817BCC2_13</vt:lpwstr>
  </property>
</Properties>
</file>