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'2-1'!$A$34:$AI$34</definedName>
    <definedName name="DETAILRANGE" localSheetId="6">'3'!#REF!</definedName>
    <definedName name="DETAILRANGE" localSheetId="7">'3-1'!#REF!</definedName>
    <definedName name="DETAILRANGE" localSheetId="8">'3-2'!$A$12:$F$12</definedName>
    <definedName name="DETAILRANGE" localSheetId="9">'3-3'!$A$8:$H$8</definedName>
    <definedName name="DETAILRANGE" localSheetId="10">'4'!$A$12:$H$12</definedName>
    <definedName name="DETAILRANGE" localSheetId="11">'4-1'!$A$12:$H$12</definedName>
    <definedName name="DETAILRANGE" localSheetId="12">'5'!$A$9:$H$9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'1-1'!$A$1:$T$23</definedName>
    <definedName name="_xlnm.Print_Area" localSheetId="3">'1-2'!$A$1:$J$23</definedName>
    <definedName name="_xlnm.Print_Area" localSheetId="4">'2'!$A$1:$H$39</definedName>
    <definedName name="_xlnm.Print_Area" localSheetId="5">'2-1'!$A$1:$AI$34</definedName>
    <definedName name="_xlnm.Print_Area" localSheetId="6">'3'!$A$1:$DH$23</definedName>
    <definedName name="_xlnm.Print_Area" localSheetId="7">'3-1'!$A$1:$G$34</definedName>
    <definedName name="_xlnm.Print_Area" localSheetId="8">'3-2'!$A$1:$F$12</definedName>
    <definedName name="_xlnm.Print_Area" localSheetId="9">'3-3'!$A$1:$H$8</definedName>
    <definedName name="_xlnm.Print_Area" localSheetId="10">'4'!$A$1:$H$12</definedName>
    <definedName name="_xlnm.Print_Area" localSheetId="11">'4-1'!$A$1:$H$12</definedName>
    <definedName name="_xlnm.Print_Area" localSheetId="12">'5'!$A$1:$H$9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<sst xmlns="http://schemas.openxmlformats.org/spreadsheetml/2006/main" count="929" uniqueCount="476">
  <si>
    <t>政协黑水县委员会办公室</t>
  </si>
  <si>
    <t>2022年部门预算</t>
  </si>
  <si>
    <t>报送日期：2022年1月13日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</si>
  <si>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</si>
  <si>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</si>
  <si>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</si>
  <si>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</si>
  <si>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</si>
  <si>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</si>
  <si>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</si>
  <si>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</si>
  <si>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</si>
  <si>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</si>
  <si>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</si>
  <si>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</si>
  <si>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</si>
  <si>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</si>
  <si>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</si>
  <si>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</si>
  <si>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</si>
  <si>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</si>
  <si>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</si>
  <si>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</si>
  <si>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</si>
  <si>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</si>
  <si>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</si>
  <si>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</si>
  <si>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</si>
  <si>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</si>
  <si>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</si>
  <si>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</si>
  <si>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</si>
  <si>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</si>
  <si>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</si>
  <si>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</si>
  <si>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</si>
  <si>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</si>
  <si>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</si>
  <si>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</si>
  <si>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</si>
  <si>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</si>
  <si>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</si>
  <si>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</si>
  <si>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</si>
  <si>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</si>
  <si>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</si>
  <si>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</si>
  <si>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</si>
  <si>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</si>
  <si>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</si>
  <si>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</si>
  <si>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</si>
  <si>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</si>
  <si>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</si>
  <si>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</si>
  <si>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</si>
  <si>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</si>
  <si>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</si>
  <si>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</si>
  <si>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</si>
  <si>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</si>
  <si>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单位名称：政协黑水县委员会办公室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</si>
  <si>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</si>
  <si>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</si>
  <si>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</si>
  <si>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</si>
  <si>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</si>
  <si>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</si>
  <si>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</si>
  <si>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</si>
  <si>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</si>
  <si>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</si>
  <si>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</si>
  <si>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</si>
  <si>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</si>
  <si>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</si>
  <si>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</si>
  <si>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</si>
  <si>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</si>
  <si>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</si>
  <si>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</si>
  <si>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</si>
  <si>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</si>
  <si>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</si>
  <si>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</si>
  <si>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</si>
  <si>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102</t>
  </si>
  <si>
    <t>201</t>
  </si>
  <si>
    <t>一般公共服务支出</t>
  </si>
  <si>
    <t> 20102</t>
  </si>
  <si>
    <t> 政协事务</t>
  </si>
  <si>
    <t>  2010201</t>
  </si>
  <si>
    <t>  行政运行</t>
  </si>
  <si>
    <t>  2010250</t>
  </si>
  <si>
    <t>  事业运行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</si>
  <si>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</si>
  <si>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</si>
  <si>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</si>
  <si>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</si>
  <si>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</si>
  <si>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</si>
  <si>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</si>
  <si>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</si>
  <si>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</si>
  <si>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卫生健康支出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</si>
  <si>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</si>
  <si>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</si>
  <si>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</si>
  <si>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</si>
  <si>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</si>
  <si>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</si>
  <si>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</si>
  <si>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</si>
  <si>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221</t>
  </si>
  <si>
    <t>住房保障支出</t>
  </si>
  <si>
    <t> 22102</t>
  </si>
  <si>
    <t> 住房改革支出</t>
  </si>
  <si>
    <t>  2210201</t>
  </si>
  <si>
    <t>  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</si>
  <si>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</si>
  <si>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</si>
  <si>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</si>
  <si>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</si>
  <si>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</si>
  <si>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</si>
  <si>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</si>
  <si>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</si>
  <si>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</si>
  <si>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</si>
  <si>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</si>
  <si>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</si>
  <si>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</si>
  <si>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</si>
  <si>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</si>
  <si>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</si>
  <si>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</si>
  <si>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</si>
  <si>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</si>
  <si>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</si>
  <si>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</si>
  <si>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</si>
  <si>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</si>
  <si>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</si>
  <si>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</si>
  <si>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</si>
  <si>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</si>
  <si>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</si>
  <si>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</si>
  <si>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</si>
  <si>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</si>
  <si>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</si>
  <si>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</si>
  <si>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</si>
  <si>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</si>
  <si>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</si>
  <si>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</si>
  <si>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</si>
  <si>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</si>
  <si>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</si>
  <si>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</si>
  <si>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</si>
  <si>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</si>
  <si>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</si>
  <si>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</si>
  <si>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</si>
  <si>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</si>
  <si>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</si>
  <si>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</si>
  <si>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</si>
  <si>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</si>
  <si>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</si>
  <si>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</si>
  <si>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</si>
  <si>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</si>
  <si>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</si>
  <si>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</si>
  <si>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</si>
  <si>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</si>
  <si>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</si>
  <si>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</si>
  <si>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</si>
  <si>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</si>
  <si>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</si>
  <si>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</si>
  <si>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</si>
  <si>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</si>
  <si>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</si>
  <si>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</si>
  <si>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</si>
  <si>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</si>
  <si>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</si>
  <si>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</si>
  <si>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</si>
  <si>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</si>
  <si>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</si>
  <si>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</si>
  <si>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</si>
  <si>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</si>
  <si>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</si>
  <si>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</si>
  <si>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</si>
  <si>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</si>
  <si>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</si>
  <si>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</si>
  <si>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</si>
  <si>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</si>
  <si>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</si>
  <si>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</si>
  <si>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</si>
  <si>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</si>
  <si>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</si>
  <si>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</si>
  <si>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</si>
  <si>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</si>
  <si>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</si>
  <si>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</si>
  <si>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</si>
  <si>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</si>
  <si>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</si>
  <si>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30231</t>
  </si>
  <si>
    <t> 公务用车运行维护费</t>
  </si>
  <si>
    <t>303</t>
  </si>
  <si>
    <t>对个人和家庭的补助</t>
  </si>
  <si>
    <t> 30301</t>
  </si>
  <si>
    <t> 离休费</t>
  </si>
  <si>
    <t> 30305</t>
  </si>
  <si>
    <t> 生活补助</t>
  </si>
  <si>
    <t> 30307</t>
  </si>
  <si>
    <t> 医疗费补助</t>
  </si>
  <si>
    <t> 30309</t>
  </si>
  <si>
    <t> 奖励金</t>
  </si>
  <si>
    <t>表3</t>
  </si>
  <si>
    <t>一般公共预算支出表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</si>
  <si>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</si>
  <si>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</si>
  <si>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</si>
  <si>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</si>
  <si>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</si>
  <si>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</si>
  <si>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</si>
  <si>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</si>
  <si>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</si>
  <si>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</si>
  <si>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</si>
  <si>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</si>
  <si>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</si>
  <si>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</si>
  <si>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</si>
  <si>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</si>
  <si>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</si>
  <si>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</si>
  <si>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</si>
  <si>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</si>
  <si>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</si>
  <si>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</si>
  <si>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</si>
  <si>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</si>
  <si>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</si>
  <si>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</si>
  <si>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</si>
  <si>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</si>
  <si>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</si>
  <si>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</si>
  <si>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</si>
  <si>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</si>
  <si>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</si>
  <si>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</si>
  <si>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</si>
  <si>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</si>
  <si>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</si>
  <si>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</si>
  <si>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</si>
  <si>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</si>
  <si>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</si>
  <si>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</si>
  <si>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</si>
  <si>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</si>
  <si>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</si>
  <si>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</si>
  <si>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</si>
  <si>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</si>
  <si>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</si>
  <si>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</si>
  <si>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</si>
  <si>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</si>
  <si>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</si>
  <si>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</si>
  <si>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</si>
  <si>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</si>
  <si>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</si>
  <si>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</si>
  <si>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</si>
  <si>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</si>
  <si>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</si>
  <si>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</si>
  <si>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</si>
  <si>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</si>
  <si>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</si>
  <si>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</si>
  <si>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</si>
  <si>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</si>
  <si>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</si>
  <si>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</si>
  <si>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</si>
  <si>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</si>
  <si>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</si>
  <si>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</si>
  <si>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</si>
  <si>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</si>
  <si>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</si>
  <si>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</si>
  <si>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</si>
  <si>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</si>
  <si>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</si>
  <si>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</si>
  <si>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</si>
  <si>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</si>
  <si>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</si>
  <si>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</si>
  <si>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</si>
  <si>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</si>
  <si>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</si>
  <si>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</si>
  <si>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</si>
  <si>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</si>
  <si>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</si>
  <si>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</si>
  <si>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</si>
  <si>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</si>
  <si>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 xml:space="preserve">  301</t>
  </si>
  <si>
    <t>01</t>
  </si>
  <si>
    <t xml:space="preserve">  102</t>
  </si>
  <si>
    <t xml:space="preserve">    基本工资</t>
  </si>
  <si>
    <t>02</t>
  </si>
  <si>
    <t xml:space="preserve">    津贴补贴</t>
  </si>
  <si>
    <t>03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</si>
  <si>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</si>
  <si>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</si>
  <si>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</si>
  <si>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</si>
  <si>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</si>
  <si>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</si>
  <si>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</si>
  <si>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</si>
  <si>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</si>
  <si>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</si>
  <si>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</si>
  <si>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</si>
  <si>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</si>
  <si>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</si>
  <si>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 xml:space="preserve">    住房公积金</t>
  </si>
  <si>
    <t xml:space="preserve">  商品和服务支出</t>
  </si>
  <si>
    <t xml:space="preserve">  302</t>
  </si>
  <si>
    <t xml:space="preserve">    办公费</t>
  </si>
  <si>
    <t>05</t>
  </si>
  <si>
    <t xml:space="preserve">    水费</t>
  </si>
  <si>
    <t>06</t>
  </si>
  <si>
    <t xml:space="preserve">    电费</t>
  </si>
  <si>
    <t xml:space="preserve">    邮电费</t>
  </si>
  <si>
    <t xml:space="preserve">    差旅费</t>
  </si>
  <si>
    <t>15</t>
  </si>
  <si>
    <t xml:space="preserve">    会议费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</si>
  <si>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</si>
  <si>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</si>
  <si>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</si>
  <si>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</si>
  <si>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</si>
  <si>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</si>
  <si>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对个人和家庭的补助</t>
  </si>
  <si>
    <t xml:space="preserve">  303</t>
  </si>
  <si>
    <t xml:space="preserve">    离休费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</si>
  <si>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</si>
  <si>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</si>
  <si>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</si>
  <si>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</si>
  <si>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</si>
  <si>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</si>
  <si>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</si>
  <si>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</si>
  <si>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</si>
  <si>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空表说明：无此项内容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</si>
  <si>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</si>
  <si>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</si>
  <si>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</si>
  <si>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</si>
  <si>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</si>
  <si>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</si>
  <si>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</si>
  <si>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</si>
  <si>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</si>
  <si>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</si>
  <si>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</si>
  <si>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</si>
  <si>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</si>
  <si>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</si>
  <si>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</si>
  <si>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</si>
  <si>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</si>
  <si>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</si>
  <si>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</si>
  <si>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</si>
  <si>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</si>
  <si>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</si>
  <si>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</si>
  <si>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</si>
  <si>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部门预算项目绩效目标申报表（2022年度）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</si>
  <si>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</si>
  <si>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</si>
  <si>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</si>
  <si>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</si>
  <si>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</si>
  <si>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</si>
  <si>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</si>
  <si>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</si>
  <si>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</si>
  <si>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</si>
  <si>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</si>
  <si>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102-县政协</t>
    </r>
  </si>
  <si>
    <r>
      <rPr>
        <sz val="9"/>
        <rFont val="宋体"/>
        <charset val="134"/>
      </rPr>
      <t>102001-县政协办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</si>
  <si>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</si>
  <si>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</si>
  <si>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</si>
  <si>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</si>
  <si>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</si>
  <si>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</si>
  <si>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</si>
  <si>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</si>
  <si>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</si>
  <si>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</si>
  <si>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</si>
  <si>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</si>
  <si>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</si>
  <si>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</si>
  <si>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</si>
  <si>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</si>
  <si>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</si>
  <si>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</si>
  <si>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</si>
  <si>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</si>
  <si>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</si>
  <si>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102102-县政协委员服务中心</t>
    </r>
  </si>
  <si>
    <t>报表编号：510000_0013a</t>
  </si>
  <si>
    <t>部门整体支出绩效目标表</t>
  </si>
  <si>
    <t>（2022年度）</t>
  </si>
  <si>
    <t>县政协</t>
  </si>
  <si>
    <t>年度主要任务</t>
  </si>
  <si>
    <t>任务名称</t>
  </si>
  <si>
    <t>主要内容</t>
  </si>
  <si>
    <t>工资性支出、社会保障缴费、住房公积金、其他工资及福利支出、离退休费、遗属生活补助、体检费、独子费</t>
  </si>
  <si>
    <t>定额公用经费</t>
  </si>
  <si>
    <t>保障机关日常运行（日常公用经费和公务用车运行维护费）</t>
  </si>
  <si>
    <t>年度部门整体支出预算</t>
  </si>
  <si>
    <t>资金总额</t>
  </si>
  <si>
    <t>财政拨款</t>
  </si>
  <si>
    <t>其他资金</t>
  </si>
  <si>
    <t>年度总体目标</t>
  </si>
  <si>
    <t>按照政协2022年工作要点，认真履行政治协商、参政议政、民主监督三大职能，认真完成县委、政府交办的各项工作任务，全年完成人员及定额公用经费5632331.69元的拨付。</t>
  </si>
  <si>
    <t>年度绩效指标</t>
  </si>
  <si>
    <t>指标值（包含数字及文字描述）</t>
  </si>
  <si>
    <t>产出指标</t>
  </si>
  <si>
    <t>数量指标</t>
  </si>
  <si>
    <t>保障人员经费</t>
  </si>
  <si>
    <t>≤31人</t>
  </si>
  <si>
    <t>质量指标</t>
  </si>
  <si>
    <t>定额保障率</t>
  </si>
  <si>
    <t>＝100%</t>
  </si>
  <si>
    <t>预算编制准确率（计算方法：（执行数-预算数）/预算数）</t>
  </si>
  <si>
    <t>≤5%</t>
  </si>
  <si>
    <t>时效指标</t>
  </si>
  <si>
    <t>按时发放率</t>
  </si>
  <si>
    <t>效益指标</t>
  </si>
  <si>
    <t>经济效益指标</t>
  </si>
  <si>
    <t>“三公经费”控制率（计算方法：三公经费实际支出数/预算安排数*100%）</t>
  </si>
  <si>
    <t>≤100%</t>
  </si>
  <si>
    <t>社会效益指标</t>
  </si>
  <si>
    <t>运转保障率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</si>
</sst>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178" formatCode="&quot;\&quot;#,##0.00_);\(&quot;\&quot;#,##0.00\)"/>
    <numFmt numFmtId="179" formatCode="#,##0.0000"/>
  </numFmts>
  <fonts count="51">
    <font>
      <sz val="9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34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12" borderId="51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1" borderId="50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3" applyNumberFormat="0" applyFill="0" applyAlignment="0" applyProtection="0">
      <alignment vertical="center"/>
    </xf>
    <xf numFmtId="0" fontId="44" fillId="0" borderId="5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20" borderId="55" applyNumberFormat="0" applyAlignment="0" applyProtection="0">
      <alignment vertical="center"/>
    </xf>
    <xf numFmtId="0" fontId="47" fillId="20" borderId="51" applyNumberFormat="0" applyAlignment="0" applyProtection="0">
      <alignment vertical="center"/>
    </xf>
    <xf numFmtId="0" fontId="48" fillId="22" borderId="56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0" borderId="54" applyNumberFormat="0" applyFill="0" applyAlignment="0" applyProtection="0">
      <alignment vertical="center"/>
    </xf>
    <xf numFmtId="0" fontId="49" fillId="0" borderId="5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0" borderId="0"/>
  </cellStyleXfs>
  <cellXfs count="325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1" fillId="0" borderId="4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/>
    <xf numFmtId="0" fontId="13" fillId="3" borderId="0" xfId="0" applyNumberFormat="1" applyFont="1" applyFill="1"/>
    <xf numFmtId="0" fontId="13" fillId="3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Alignment="1" applyProtection="1">
      <alignment horizontal="left"/>
    </xf>
    <xf numFmtId="0" fontId="15" fillId="0" borderId="0" xfId="0" applyNumberFormat="1" applyFont="1" applyFill="1" applyAlignment="1">
      <alignment horizontal="right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1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3" borderId="9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1" fontId="13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3" fontId="13" fillId="0" borderId="0" xfId="0" applyNumberFormat="1" applyFont="1" applyBorder="1" applyAlignment="1" applyProtection="1">
      <alignment horizontal="left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 wrapText="1"/>
    </xf>
    <xf numFmtId="1" fontId="13" fillId="0" borderId="0" xfId="0" applyNumberFormat="1" applyFont="1" applyFill="1" applyAlignment="1" applyProtection="1">
      <alignment vertical="center" wrapText="1"/>
    </xf>
    <xf numFmtId="0" fontId="13" fillId="3" borderId="0" xfId="0" applyNumberFormat="1" applyFont="1" applyFill="1" applyAlignment="1" applyProtection="1">
      <alignment vertical="center" wrapText="1"/>
    </xf>
    <xf numFmtId="0" fontId="16" fillId="3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7" fillId="3" borderId="0" xfId="0" applyNumberFormat="1" applyFont="1" applyFill="1"/>
    <xf numFmtId="0" fontId="13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5" fillId="0" borderId="0" xfId="0" applyNumberFormat="1" applyFont="1" applyFill="1"/>
    <xf numFmtId="0" fontId="15" fillId="0" borderId="0" xfId="0" applyNumberFormat="1" applyFont="1" applyFill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/>
    <xf numFmtId="0" fontId="13" fillId="0" borderId="17" xfId="0" applyNumberFormat="1" applyFont="1" applyFill="1" applyBorder="1" applyAlignment="1" applyProtection="1">
      <alignment horizontal="center" vertical="center" wrapText="1"/>
    </xf>
    <xf numFmtId="1" fontId="13" fillId="0" borderId="11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1" fontId="13" fillId="0" borderId="18" xfId="0" applyNumberFormat="1" applyFont="1" applyFill="1" applyBorder="1" applyAlignment="1" applyProtection="1">
      <alignment horizontal="center" vertical="center" wrapText="1"/>
    </xf>
    <xf numFmtId="1" fontId="13" fillId="0" borderId="14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1" fontId="13" fillId="0" borderId="15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vertical="center" wrapText="1"/>
    </xf>
    <xf numFmtId="3" fontId="13" fillId="0" borderId="9" xfId="0" applyNumberFormat="1" applyFont="1" applyBorder="1" applyAlignment="1" applyProtection="1">
      <alignment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/>
    <xf numFmtId="1" fontId="19" fillId="0" borderId="0" xfId="0" applyNumberFormat="1" applyFont="1" applyFill="1"/>
    <xf numFmtId="0" fontId="18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Continuous" vertical="center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9" fontId="13" fillId="0" borderId="14" xfId="0" applyNumberFormat="1" applyFont="1" applyFill="1" applyBorder="1" applyAlignment="1" applyProtection="1">
      <alignment vertical="center" wrapText="1"/>
    </xf>
    <xf numFmtId="3" fontId="13" fillId="0" borderId="20" xfId="0" applyNumberFormat="1" applyFont="1" applyBorder="1" applyAlignment="1" applyProtection="1">
      <alignment vertical="center" wrapText="1"/>
    </xf>
    <xf numFmtId="3" fontId="13" fillId="0" borderId="21" xfId="0" applyNumberFormat="1" applyFont="1" applyBorder="1" applyAlignment="1" applyProtection="1">
      <alignment vertical="center" wrapText="1"/>
    </xf>
    <xf numFmtId="3" fontId="13" fillId="0" borderId="22" xfId="0" applyNumberFormat="1" applyFont="1" applyBorder="1" applyAlignment="1" applyProtection="1">
      <alignment vertical="center" wrapText="1"/>
    </xf>
    <xf numFmtId="49" fontId="13" fillId="0" borderId="16" xfId="0" applyNumberFormat="1" applyFont="1" applyFill="1" applyBorder="1" applyAlignment="1" applyProtection="1">
      <alignment horizontal="left" vertical="center" wrapText="1"/>
    </xf>
    <xf numFmtId="49" fontId="13" fillId="0" borderId="23" xfId="0" applyNumberFormat="1" applyFont="1" applyFill="1" applyBorder="1" applyAlignment="1" applyProtection="1">
      <alignment horizontal="left" vertical="center" wrapText="1"/>
    </xf>
    <xf numFmtId="176" fontId="13" fillId="0" borderId="0" xfId="0" applyNumberFormat="1" applyFont="1" applyFill="1" applyAlignment="1" applyProtection="1">
      <alignment horizontal="left" vertical="center"/>
    </xf>
    <xf numFmtId="49" fontId="13" fillId="0" borderId="17" xfId="0" applyNumberFormat="1" applyFont="1" applyFill="1" applyBorder="1" applyAlignment="1" applyProtection="1">
      <alignment vertical="center" wrapText="1"/>
    </xf>
    <xf numFmtId="3" fontId="13" fillId="0" borderId="5" xfId="0" applyNumberFormat="1" applyFont="1" applyBorder="1" applyAlignment="1" applyProtection="1">
      <alignment vertical="center" wrapText="1"/>
    </xf>
    <xf numFmtId="3" fontId="13" fillId="0" borderId="24" xfId="0" applyNumberFormat="1" applyFont="1" applyBorder="1" applyAlignment="1" applyProtection="1">
      <alignment vertical="center" wrapText="1"/>
    </xf>
    <xf numFmtId="3" fontId="13" fillId="0" borderId="25" xfId="0" applyNumberFormat="1" applyFont="1" applyBorder="1" applyAlignment="1" applyProtection="1">
      <alignment vertical="center" wrapText="1"/>
    </xf>
    <xf numFmtId="3" fontId="13" fillId="0" borderId="7" xfId="0" applyNumberFormat="1" applyFont="1" applyBorder="1" applyAlignment="1" applyProtection="1">
      <alignment vertical="center" wrapText="1"/>
    </xf>
    <xf numFmtId="0" fontId="20" fillId="0" borderId="0" xfId="0" applyNumberFormat="1" applyFont="1" applyFill="1" applyAlignment="1">
      <alignment horizontal="centerContinuous" vertical="center"/>
    </xf>
    <xf numFmtId="1" fontId="13" fillId="0" borderId="0" xfId="0" applyNumberFormat="1" applyFont="1" applyFill="1" applyAlignment="1">
      <alignment vertical="center"/>
    </xf>
    <xf numFmtId="0" fontId="13" fillId="0" borderId="10" xfId="0" applyNumberFormat="1" applyFont="1" applyFill="1" applyBorder="1" applyAlignment="1" applyProtection="1">
      <alignment horizontal="left"/>
    </xf>
    <xf numFmtId="1" fontId="13" fillId="0" borderId="2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/>
    <xf numFmtId="176" fontId="15" fillId="0" borderId="0" xfId="0" applyNumberFormat="1" applyFont="1" applyFill="1"/>
    <xf numFmtId="176" fontId="15" fillId="0" borderId="0" xfId="0" applyNumberFormat="1" applyFont="1" applyFill="1" applyAlignment="1">
      <alignment horizontal="centerContinuous" vertical="center"/>
    </xf>
    <xf numFmtId="176" fontId="15" fillId="0" borderId="0" xfId="0" applyNumberFormat="1" applyFont="1" applyFill="1" applyAlignment="1">
      <alignment horizontal="right" vertical="center"/>
    </xf>
    <xf numFmtId="176" fontId="19" fillId="0" borderId="0" xfId="0" applyNumberFormat="1" applyFont="1" applyFill="1"/>
    <xf numFmtId="176" fontId="14" fillId="0" borderId="0" xfId="0" applyNumberFormat="1" applyFont="1" applyFill="1" applyAlignment="1" applyProtection="1">
      <alignment horizontal="center" vertical="center"/>
    </xf>
    <xf numFmtId="176" fontId="13" fillId="0" borderId="0" xfId="0" applyNumberFormat="1" applyFont="1" applyFill="1" applyAlignment="1"/>
    <xf numFmtId="176" fontId="13" fillId="0" borderId="9" xfId="0" applyNumberFormat="1" applyFont="1" applyFill="1" applyBorder="1" applyAlignment="1" applyProtection="1">
      <alignment horizontal="center" vertical="center"/>
    </xf>
    <xf numFmtId="176" fontId="13" fillId="0" borderId="8" xfId="0" applyNumberFormat="1" applyFont="1" applyFill="1" applyBorder="1" applyAlignment="1" applyProtection="1">
      <alignment horizontal="center" vertical="center" wrapText="1"/>
    </xf>
    <xf numFmtId="176" fontId="13" fillId="0" borderId="9" xfId="0" applyNumberFormat="1" applyFont="1" applyFill="1" applyBorder="1" applyAlignment="1" applyProtection="1">
      <alignment horizontal="center" vertical="center" wrapText="1"/>
    </xf>
    <xf numFmtId="176" fontId="13" fillId="0" borderId="27" xfId="0" applyNumberFormat="1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center" vertical="center"/>
    </xf>
    <xf numFmtId="176" fontId="13" fillId="0" borderId="18" xfId="0" applyNumberFormat="1" applyFont="1" applyFill="1" applyBorder="1" applyAlignment="1" applyProtection="1">
      <alignment horizontal="center" vertical="center"/>
    </xf>
    <xf numFmtId="176" fontId="13" fillId="0" borderId="10" xfId="0" applyNumberFormat="1" applyFont="1" applyFill="1" applyBorder="1" applyAlignment="1" applyProtection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176" fontId="13" fillId="0" borderId="13" xfId="0" applyNumberFormat="1" applyFont="1" applyFill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 wrapText="1"/>
    </xf>
    <xf numFmtId="176" fontId="13" fillId="0" borderId="17" xfId="0" applyNumberFormat="1" applyFont="1" applyFill="1" applyBorder="1" applyAlignment="1" applyProtection="1">
      <alignment vertical="center" wrapText="1"/>
    </xf>
    <xf numFmtId="176" fontId="13" fillId="0" borderId="9" xfId="0" applyNumberFormat="1" applyFont="1" applyFill="1" applyBorder="1" applyAlignment="1" applyProtection="1">
      <alignment vertical="center" wrapText="1"/>
    </xf>
    <xf numFmtId="176" fontId="13" fillId="0" borderId="26" xfId="0" applyNumberFormat="1" applyFont="1" applyFill="1" applyBorder="1" applyAlignment="1" applyProtection="1">
      <alignment vertical="center" wrapText="1"/>
    </xf>
    <xf numFmtId="176" fontId="13" fillId="0" borderId="29" xfId="0" applyNumberFormat="1" applyFont="1" applyBorder="1" applyAlignment="1" applyProtection="1">
      <alignment vertical="center" wrapText="1"/>
    </xf>
    <xf numFmtId="176" fontId="13" fillId="0" borderId="17" xfId="0" applyNumberFormat="1" applyFont="1" applyBorder="1" applyAlignment="1" applyProtection="1">
      <alignment vertical="center" wrapText="1"/>
    </xf>
    <xf numFmtId="176" fontId="13" fillId="0" borderId="1" xfId="0" applyNumberFormat="1" applyFont="1" applyBorder="1" applyAlignment="1" applyProtection="1">
      <alignment vertical="center" wrapText="1"/>
    </xf>
    <xf numFmtId="176" fontId="13" fillId="0" borderId="30" xfId="0" applyNumberFormat="1" applyFont="1" applyBorder="1" applyAlignment="1" applyProtection="1">
      <alignment vertical="center" wrapText="1"/>
    </xf>
    <xf numFmtId="176" fontId="13" fillId="0" borderId="31" xfId="0" applyNumberFormat="1" applyFont="1" applyBorder="1" applyAlignment="1" applyProtection="1">
      <alignment vertical="center" wrapText="1"/>
    </xf>
    <xf numFmtId="176" fontId="13" fillId="0" borderId="9" xfId="0" applyNumberFormat="1" applyFont="1" applyBorder="1" applyAlignment="1" applyProtection="1">
      <alignment vertical="center" wrapText="1"/>
    </xf>
    <xf numFmtId="176" fontId="13" fillId="0" borderId="11" xfId="0" applyNumberFormat="1" applyFont="1" applyBorder="1" applyAlignment="1" applyProtection="1">
      <alignment vertical="center" wrapText="1"/>
    </xf>
    <xf numFmtId="176" fontId="13" fillId="0" borderId="32" xfId="0" applyNumberFormat="1" applyFont="1" applyBorder="1" applyAlignment="1" applyProtection="1">
      <alignment vertical="center" wrapText="1"/>
    </xf>
    <xf numFmtId="176" fontId="18" fillId="0" borderId="0" xfId="0" applyNumberFormat="1" applyFont="1" applyFill="1" applyBorder="1"/>
    <xf numFmtId="176" fontId="18" fillId="0" borderId="0" xfId="0" applyNumberFormat="1" applyFont="1" applyFill="1"/>
    <xf numFmtId="176" fontId="20" fillId="0" borderId="0" xfId="0" applyNumberFormat="1" applyFont="1" applyFill="1" applyBorder="1" applyAlignment="1">
      <alignment horizontal="centerContinuous" vertical="center"/>
    </xf>
    <xf numFmtId="176" fontId="20" fillId="0" borderId="0" xfId="0" applyNumberFormat="1" applyFont="1" applyFill="1" applyBorder="1"/>
    <xf numFmtId="176" fontId="19" fillId="0" borderId="0" xfId="0" applyNumberFormat="1" applyFont="1" applyFill="1" applyBorder="1"/>
    <xf numFmtId="176" fontId="18" fillId="0" borderId="0" xfId="0" applyNumberFormat="1" applyFont="1" applyFill="1" applyBorder="1" applyAlignment="1">
      <alignment horizontal="centerContinuous" vertical="center"/>
    </xf>
    <xf numFmtId="176" fontId="21" fillId="0" borderId="0" xfId="0" applyNumberFormat="1" applyFont="1" applyFill="1" applyBorder="1" applyAlignment="1">
      <alignment horizontal="centerContinuous" vertical="center"/>
    </xf>
    <xf numFmtId="176" fontId="18" fillId="0" borderId="0" xfId="0" applyNumberFormat="1" applyFont="1" applyFill="1" applyAlignment="1">
      <alignment horizontal="centerContinuous" vertical="center"/>
    </xf>
    <xf numFmtId="176" fontId="19" fillId="0" borderId="0" xfId="0" applyNumberFormat="1" applyFont="1" applyFill="1" applyBorder="1" applyAlignment="1">
      <alignment horizontal="centerContinuous" vertical="center"/>
    </xf>
    <xf numFmtId="176" fontId="13" fillId="0" borderId="0" xfId="0" applyNumberFormat="1" applyFont="1" applyFill="1"/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/>
    </xf>
    <xf numFmtId="176" fontId="22" fillId="0" borderId="0" xfId="0" applyNumberFormat="1" applyFont="1" applyFill="1" applyBorder="1"/>
    <xf numFmtId="176" fontId="22" fillId="0" borderId="0" xfId="0" applyNumberFormat="1" applyFont="1" applyFill="1"/>
    <xf numFmtId="176" fontId="0" fillId="0" borderId="0" xfId="0" applyNumberFormat="1" applyFont="1" applyFill="1" applyBorder="1"/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31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 applyProtection="1">
      <alignment horizontal="center" vertical="center" wrapText="1"/>
    </xf>
    <xf numFmtId="176" fontId="13" fillId="0" borderId="7" xfId="0" applyNumberFormat="1" applyFont="1" applyFill="1" applyBorder="1" applyAlignment="1" applyProtection="1">
      <alignment horizontal="center" vertical="center" wrapText="1"/>
    </xf>
    <xf numFmtId="176" fontId="13" fillId="0" borderId="5" xfId="0" applyNumberFormat="1" applyFont="1" applyFill="1" applyBorder="1" applyAlignment="1" applyProtection="1">
      <alignment vertical="center" wrapText="1"/>
    </xf>
    <xf numFmtId="176" fontId="13" fillId="0" borderId="7" xfId="0" applyNumberFormat="1" applyFont="1" applyFill="1" applyBorder="1" applyAlignment="1" applyProtection="1">
      <alignment vertical="center" wrapText="1"/>
    </xf>
    <xf numFmtId="176" fontId="13" fillId="0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3" borderId="13" xfId="0" applyNumberFormat="1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 applyProtection="1">
      <alignment horizontal="center" vertical="center" wrapText="1"/>
    </xf>
    <xf numFmtId="49" fontId="13" fillId="0" borderId="27" xfId="0" applyNumberFormat="1" applyFont="1" applyFill="1" applyBorder="1" applyAlignment="1" applyProtection="1">
      <alignment horizontal="center" vertical="center" wrapText="1"/>
    </xf>
    <xf numFmtId="1" fontId="0" fillId="0" borderId="33" xfId="0" applyNumberFormat="1" applyFont="1" applyFill="1" applyBorder="1" applyAlignment="1">
      <alignment horizontal="center"/>
    </xf>
    <xf numFmtId="3" fontId="13" fillId="0" borderId="7" xfId="0" applyNumberFormat="1" applyFont="1" applyBorder="1" applyAlignment="1" applyProtection="1">
      <alignment horizontal="center" vertical="center" wrapText="1"/>
    </xf>
    <xf numFmtId="0" fontId="0" fillId="3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3" borderId="0" xfId="0" applyNumberFormat="1" applyFont="1" applyFill="1" applyBorder="1" applyAlignment="1">
      <alignment horizontal="center"/>
    </xf>
    <xf numFmtId="0" fontId="22" fillId="3" borderId="0" xfId="0" applyNumberFormat="1" applyFont="1" applyFill="1"/>
    <xf numFmtId="0" fontId="22" fillId="3" borderId="0" xfId="0" applyNumberFormat="1" applyFont="1" applyFill="1" applyBorder="1"/>
    <xf numFmtId="0" fontId="13" fillId="0" borderId="7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Border="1"/>
    <xf numFmtId="0" fontId="13" fillId="3" borderId="0" xfId="0" applyNumberFormat="1" applyFont="1" applyFill="1" applyAlignment="1"/>
    <xf numFmtId="0" fontId="22" fillId="0" borderId="0" xfId="0" applyNumberFormat="1" applyFont="1" applyFill="1" applyBorder="1"/>
    <xf numFmtId="0" fontId="22" fillId="0" borderId="0" xfId="0" applyNumberFormat="1" applyFont="1" applyFill="1"/>
    <xf numFmtId="0" fontId="15" fillId="0" borderId="5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33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 applyProtection="1">
      <alignment horizontal="center" vertical="center"/>
    </xf>
    <xf numFmtId="176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7" xfId="0" applyNumberFormat="1" applyFont="1" applyFill="1" applyBorder="1" applyAlignment="1">
      <alignment vertical="center"/>
    </xf>
    <xf numFmtId="176" fontId="15" fillId="0" borderId="31" xfId="0" applyNumberFormat="1" applyFont="1" applyBorder="1" applyAlignment="1" applyProtection="1">
      <alignment vertical="center" wrapText="1"/>
    </xf>
    <xf numFmtId="176" fontId="13" fillId="0" borderId="26" xfId="0" applyNumberFormat="1" applyFont="1" applyFill="1" applyBorder="1" applyAlignment="1">
      <alignment vertical="center"/>
    </xf>
    <xf numFmtId="176" fontId="15" fillId="0" borderId="1" xfId="0" applyNumberFormat="1" applyFont="1" applyBorder="1" applyAlignment="1">
      <alignment vertical="center" wrapText="1"/>
    </xf>
    <xf numFmtId="176" fontId="15" fillId="0" borderId="16" xfId="0" applyNumberFormat="1" applyFont="1" applyBorder="1" applyAlignment="1" applyProtection="1">
      <alignment vertical="center" wrapText="1"/>
    </xf>
    <xf numFmtId="176" fontId="15" fillId="0" borderId="34" xfId="0" applyNumberFormat="1" applyFont="1" applyBorder="1" applyAlignment="1" applyProtection="1">
      <alignment vertical="center" wrapText="1"/>
    </xf>
    <xf numFmtId="176" fontId="15" fillId="0" borderId="35" xfId="0" applyNumberFormat="1" applyFont="1" applyBorder="1" applyAlignment="1" applyProtection="1">
      <alignment vertical="center" wrapText="1"/>
    </xf>
    <xf numFmtId="176" fontId="15" fillId="0" borderId="36" xfId="0" applyNumberFormat="1" applyFont="1" applyBorder="1" applyAlignment="1" applyProtection="1">
      <alignment vertical="center" wrapText="1"/>
    </xf>
    <xf numFmtId="1" fontId="15" fillId="0" borderId="17" xfId="0" applyNumberFormat="1" applyFont="1" applyFill="1" applyBorder="1" applyAlignment="1">
      <alignment vertical="center"/>
    </xf>
    <xf numFmtId="176" fontId="15" fillId="0" borderId="37" xfId="0" applyNumberFormat="1" applyFont="1" applyBorder="1" applyAlignment="1" applyProtection="1">
      <alignment vertical="center" wrapText="1"/>
    </xf>
    <xf numFmtId="176" fontId="15" fillId="0" borderId="38" xfId="0" applyNumberFormat="1" applyFont="1" applyBorder="1" applyAlignment="1" applyProtection="1">
      <alignment vertical="center" wrapText="1"/>
    </xf>
    <xf numFmtId="176" fontId="15" fillId="0" borderId="39" xfId="0" applyNumberFormat="1" applyFont="1" applyBorder="1" applyAlignment="1" applyProtection="1">
      <alignment vertical="center" wrapText="1"/>
    </xf>
    <xf numFmtId="0" fontId="15" fillId="0" borderId="17" xfId="0" applyNumberFormat="1" applyFont="1" applyFill="1" applyBorder="1" applyAlignment="1">
      <alignment horizontal="center" vertical="center"/>
    </xf>
    <xf numFmtId="176" fontId="15" fillId="0" borderId="35" xfId="0" applyNumberFormat="1" applyFont="1" applyBorder="1" applyAlignment="1">
      <alignment vertical="center" wrapText="1"/>
    </xf>
    <xf numFmtId="176" fontId="15" fillId="0" borderId="26" xfId="0" applyNumberFormat="1" applyFont="1" applyFill="1" applyBorder="1" applyAlignment="1">
      <alignment horizontal="center" vertical="center"/>
    </xf>
    <xf numFmtId="176" fontId="15" fillId="0" borderId="36" xfId="0" applyNumberFormat="1" applyFont="1" applyBorder="1" applyAlignment="1">
      <alignment vertical="center" wrapText="1"/>
    </xf>
    <xf numFmtId="176" fontId="15" fillId="0" borderId="19" xfId="0" applyNumberFormat="1" applyFont="1" applyBorder="1" applyAlignment="1">
      <alignment vertical="center" wrapText="1"/>
    </xf>
    <xf numFmtId="176" fontId="15" fillId="0" borderId="40" xfId="0" applyNumberFormat="1" applyFont="1" applyBorder="1" applyAlignment="1">
      <alignment vertical="center" wrapText="1"/>
    </xf>
    <xf numFmtId="176" fontId="15" fillId="0" borderId="26" xfId="0" applyNumberFormat="1" applyFont="1" applyFill="1" applyBorder="1" applyAlignment="1">
      <alignment vertical="center"/>
    </xf>
    <xf numFmtId="176" fontId="15" fillId="0" borderId="26" xfId="0" applyNumberFormat="1" applyFont="1" applyBorder="1" applyAlignment="1" applyProtection="1">
      <alignment vertical="center" wrapText="1"/>
    </xf>
    <xf numFmtId="176" fontId="15" fillId="0" borderId="41" xfId="0" applyNumberFormat="1" applyFont="1" applyBorder="1" applyAlignment="1" applyProtection="1">
      <alignment vertical="center" wrapText="1"/>
    </xf>
    <xf numFmtId="176" fontId="15" fillId="0" borderId="35" xfId="0" applyNumberFormat="1" applyFont="1" applyBorder="1" applyAlignment="1">
      <alignment horizontal="right" vertical="center" wrapText="1"/>
    </xf>
    <xf numFmtId="176" fontId="15" fillId="0" borderId="37" xfId="0" applyNumberFormat="1" applyFont="1" applyBorder="1" applyAlignment="1">
      <alignment vertical="center" wrapText="1"/>
    </xf>
    <xf numFmtId="176" fontId="15" fillId="0" borderId="18" xfId="0" applyNumberFormat="1" applyFont="1" applyBorder="1" applyAlignment="1">
      <alignment vertical="center" wrapText="1"/>
    </xf>
    <xf numFmtId="176" fontId="15" fillId="0" borderId="42" xfId="0" applyNumberFormat="1" applyFont="1" applyBorder="1" applyAlignment="1">
      <alignment vertical="center" wrapText="1"/>
    </xf>
    <xf numFmtId="176" fontId="15" fillId="0" borderId="38" xfId="0" applyNumberFormat="1" applyFont="1" applyBorder="1" applyAlignment="1">
      <alignment horizontal="right" vertical="center" wrapText="1"/>
    </xf>
    <xf numFmtId="176" fontId="15" fillId="0" borderId="38" xfId="0" applyNumberFormat="1" applyFont="1" applyBorder="1" applyAlignment="1">
      <alignment vertical="center" wrapText="1"/>
    </xf>
    <xf numFmtId="176" fontId="15" fillId="0" borderId="43" xfId="0" applyNumberFormat="1" applyFont="1" applyBorder="1" applyAlignment="1">
      <alignment vertical="center" wrapText="1"/>
    </xf>
    <xf numFmtId="176" fontId="15" fillId="0" borderId="44" xfId="0" applyNumberFormat="1" applyFont="1" applyBorder="1" applyAlignment="1">
      <alignment vertical="center" wrapText="1"/>
    </xf>
    <xf numFmtId="0" fontId="24" fillId="0" borderId="0" xfId="0" applyNumberFormat="1" applyFont="1" applyFill="1" applyAlignment="1">
      <alignment horizontal="center"/>
    </xf>
    <xf numFmtId="176" fontId="25" fillId="0" borderId="0" xfId="0" applyNumberFormat="1" applyFont="1" applyFill="1"/>
    <xf numFmtId="176" fontId="22" fillId="0" borderId="0" xfId="0" applyNumberFormat="1" applyFont="1" applyFill="1" applyAlignment="1">
      <alignment horizontal="center"/>
    </xf>
    <xf numFmtId="1" fontId="24" fillId="0" borderId="0" xfId="0" applyNumberFormat="1" applyFont="1" applyFill="1"/>
    <xf numFmtId="0" fontId="15" fillId="3" borderId="0" xfId="0" applyNumberFormat="1" applyFont="1" applyFill="1"/>
    <xf numFmtId="0" fontId="15" fillId="3" borderId="0" xfId="0" applyNumberFormat="1" applyFont="1" applyFill="1" applyAlignment="1"/>
    <xf numFmtId="0" fontId="15" fillId="0" borderId="6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3" borderId="26" xfId="0" applyNumberFormat="1" applyFont="1" applyFill="1" applyBorder="1" applyAlignment="1" applyProtection="1">
      <alignment horizontal="center" vertical="center"/>
    </xf>
    <xf numFmtId="0" fontId="15" fillId="3" borderId="17" xfId="0" applyNumberFormat="1" applyFont="1" applyFill="1" applyBorder="1" applyAlignment="1" applyProtection="1">
      <alignment horizontal="center" vertical="center"/>
    </xf>
    <xf numFmtId="0" fontId="15" fillId="0" borderId="17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26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49" fontId="15" fillId="0" borderId="17" xfId="0" applyNumberFormat="1" applyFont="1" applyFill="1" applyBorder="1" applyAlignment="1" applyProtection="1">
      <alignment vertical="center" wrapText="1"/>
    </xf>
    <xf numFmtId="49" fontId="15" fillId="0" borderId="11" xfId="0" applyNumberFormat="1" applyFont="1" applyFill="1" applyBorder="1" applyAlignment="1" applyProtection="1">
      <alignment vertical="center" wrapText="1"/>
    </xf>
    <xf numFmtId="177" fontId="15" fillId="0" borderId="5" xfId="0" applyNumberFormat="1" applyFont="1" applyBorder="1" applyAlignment="1" applyProtection="1">
      <alignment vertical="center" wrapText="1"/>
    </xf>
    <xf numFmtId="3" fontId="15" fillId="0" borderId="24" xfId="0" applyNumberFormat="1" applyFont="1" applyBorder="1" applyAlignment="1" applyProtection="1">
      <alignment vertical="center" wrapText="1"/>
    </xf>
    <xf numFmtId="0" fontId="13" fillId="0" borderId="9" xfId="0" applyNumberFormat="1" applyFont="1" applyFill="1" applyBorder="1" applyAlignment="1">
      <alignment horizontal="left" vertical="center" wrapText="1"/>
    </xf>
    <xf numFmtId="0" fontId="0" fillId="3" borderId="9" xfId="0" applyNumberFormat="1" applyFont="1" applyFill="1" applyBorder="1"/>
    <xf numFmtId="0" fontId="0" fillId="0" borderId="9" xfId="0" applyNumberFormat="1" applyFont="1" applyFill="1" applyBorder="1"/>
    <xf numFmtId="0" fontId="13" fillId="0" borderId="9" xfId="0" applyNumberFormat="1" applyFont="1" applyFill="1" applyBorder="1" applyAlignment="1">
      <alignment horizontal="left" vertical="center"/>
    </xf>
    <xf numFmtId="4" fontId="13" fillId="0" borderId="9" xfId="0" applyNumberFormat="1" applyFont="1" applyFill="1" applyBorder="1" applyAlignment="1">
      <alignment horizontal="right" vertical="center"/>
    </xf>
    <xf numFmtId="1" fontId="0" fillId="0" borderId="9" xfId="0" applyNumberFormat="1" applyFont="1" applyFill="1" applyBorder="1"/>
    <xf numFmtId="0" fontId="13" fillId="3" borderId="9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/>
    <xf numFmtId="0" fontId="18" fillId="3" borderId="0" xfId="0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horizontal="center" vertical="center"/>
    </xf>
    <xf numFmtId="0" fontId="21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Alignment="1">
      <alignment horizontal="center" vertical="center"/>
    </xf>
    <xf numFmtId="0" fontId="18" fillId="3" borderId="0" xfId="0" applyNumberFormat="1" applyFont="1" applyFill="1"/>
    <xf numFmtId="0" fontId="15" fillId="3" borderId="0" xfId="0" applyNumberFormat="1" applyFont="1" applyFill="1" applyAlignment="1" applyProtection="1">
      <alignment vertical="center"/>
    </xf>
    <xf numFmtId="0" fontId="15" fillId="3" borderId="0" xfId="0" applyNumberFormat="1" applyFont="1" applyFill="1" applyAlignment="1">
      <alignment horizontal="right" vertical="center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3" fontId="15" fillId="0" borderId="45" xfId="0" applyNumberFormat="1" applyFont="1" applyBorder="1" applyAlignment="1" applyProtection="1">
      <alignment vertical="center" wrapText="1"/>
    </xf>
    <xf numFmtId="0" fontId="13" fillId="0" borderId="0" xfId="0" applyNumberFormat="1" applyFont="1" applyFill="1" applyAlignment="1">
      <alignment horizontal="center"/>
    </xf>
    <xf numFmtId="0" fontId="13" fillId="3" borderId="0" xfId="0" applyNumberFormat="1" applyFont="1" applyFill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 vertical="center" wrapText="1"/>
    </xf>
    <xf numFmtId="0" fontId="13" fillId="0" borderId="47" xfId="0" applyNumberFormat="1" applyFont="1" applyFill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</xf>
    <xf numFmtId="3" fontId="13" fillId="0" borderId="9" xfId="0" applyNumberFormat="1" applyFont="1" applyBorder="1" applyAlignment="1" applyProtection="1">
      <alignment horizontal="center" vertical="center" wrapText="1"/>
    </xf>
    <xf numFmtId="3" fontId="13" fillId="0" borderId="48" xfId="0" applyNumberFormat="1" applyFont="1" applyBorder="1" applyAlignment="1" applyProtection="1">
      <alignment horizontal="center" vertical="center" wrapText="1"/>
    </xf>
    <xf numFmtId="0" fontId="0" fillId="3" borderId="9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4" fontId="13" fillId="0" borderId="9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/>
    </xf>
    <xf numFmtId="0" fontId="13" fillId="3" borderId="9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3" borderId="17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178" fontId="13" fillId="0" borderId="8" xfId="0" applyNumberFormat="1" applyFont="1" applyFill="1" applyBorder="1" applyAlignment="1" applyProtection="1">
      <alignment horizontal="center" vertical="center" wrapText="1"/>
    </xf>
    <xf numFmtId="0" fontId="13" fillId="3" borderId="9" xfId="0" applyNumberFormat="1" applyFont="1" applyFill="1" applyBorder="1" applyAlignment="1" applyProtection="1">
      <alignment horizontal="center" vertical="center" wrapText="1"/>
    </xf>
    <xf numFmtId="0" fontId="13" fillId="0" borderId="33" xfId="0" applyNumberFormat="1" applyFont="1" applyFill="1" applyBorder="1" applyAlignment="1" applyProtection="1">
      <alignment horizontal="center" vertical="center" wrapText="1"/>
    </xf>
    <xf numFmtId="0" fontId="13" fillId="0" borderId="32" xfId="0" applyNumberFormat="1" applyFont="1" applyFill="1" applyBorder="1" applyAlignment="1" applyProtection="1">
      <alignment horizontal="center" vertical="center" wrapText="1"/>
    </xf>
    <xf numFmtId="178" fontId="13" fillId="0" borderId="48" xfId="0" applyNumberFormat="1" applyFont="1" applyFill="1" applyBorder="1" applyAlignment="1" applyProtection="1">
      <alignment horizontal="center" vertical="center" wrapText="1"/>
    </xf>
    <xf numFmtId="0" fontId="13" fillId="3" borderId="15" xfId="0" applyNumberFormat="1" applyFont="1" applyFill="1" applyBorder="1" applyAlignment="1" applyProtection="1">
      <alignment horizontal="center" vertical="center" wrapText="1"/>
    </xf>
    <xf numFmtId="3" fontId="13" fillId="0" borderId="49" xfId="0" applyNumberFormat="1" applyFont="1" applyBorder="1" applyAlignment="1" applyProtection="1">
      <alignment horizontal="center" vertical="center" wrapText="1"/>
    </xf>
    <xf numFmtId="3" fontId="13" fillId="0" borderId="22" xfId="0" applyNumberFormat="1" applyFont="1" applyBorder="1" applyAlignment="1" applyProtection="1">
      <alignment horizontal="center" vertical="center" wrapText="1"/>
    </xf>
    <xf numFmtId="3" fontId="13" fillId="0" borderId="16" xfId="0" applyNumberFormat="1" applyFont="1" applyBorder="1" applyAlignment="1" applyProtection="1">
      <alignment horizontal="center" vertical="center" wrapText="1"/>
    </xf>
    <xf numFmtId="0" fontId="13" fillId="3" borderId="14" xfId="0" applyNumberFormat="1" applyFont="1" applyFill="1" applyBorder="1" applyAlignment="1" applyProtection="1">
      <alignment horizontal="center" vertical="center" wrapText="1"/>
    </xf>
    <xf numFmtId="3" fontId="13" fillId="0" borderId="14" xfId="0" applyNumberFormat="1" applyFont="1" applyBorder="1" applyAlignment="1" applyProtection="1">
      <alignment horizontal="center" vertical="center" wrapText="1"/>
    </xf>
    <xf numFmtId="3" fontId="13" fillId="0" borderId="15" xfId="0" applyNumberFormat="1" applyFont="1" applyBorder="1" applyAlignment="1" applyProtection="1">
      <alignment horizontal="center" vertical="center" wrapText="1"/>
    </xf>
    <xf numFmtId="0" fontId="22" fillId="3" borderId="0" xfId="0" applyNumberFormat="1" applyFont="1" applyFill="1" applyAlignment="1">
      <alignment horizontal="center"/>
    </xf>
    <xf numFmtId="0" fontId="13" fillId="3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0" fontId="13" fillId="0" borderId="4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176" fontId="15" fillId="0" borderId="0" xfId="0" applyNumberFormat="1" applyFont="1" applyFill="1" applyBorder="1" applyAlignment="1" applyProtection="1">
      <alignment horizontal="left"/>
    </xf>
    <xf numFmtId="176" fontId="15" fillId="0" borderId="1" xfId="0" applyNumberFormat="1" applyFont="1" applyBorder="1" applyAlignment="1" applyProtection="1">
      <alignment vertical="center" wrapText="1"/>
    </xf>
    <xf numFmtId="0" fontId="15" fillId="0" borderId="26" xfId="0" applyNumberFormat="1" applyFont="1" applyFill="1" applyBorder="1" applyAlignment="1">
      <alignment vertical="center"/>
    </xf>
    <xf numFmtId="0" fontId="15" fillId="0" borderId="26" xfId="0" applyNumberFormat="1" applyFont="1" applyFill="1" applyBorder="1" applyAlignment="1">
      <alignment horizontal="center" vertical="center"/>
    </xf>
    <xf numFmtId="1" fontId="26" fillId="0" borderId="0" xfId="0" applyNumberFormat="1" applyFont="1" applyFill="1"/>
    <xf numFmtId="176" fontId="25" fillId="0" borderId="21" xfId="0" applyNumberFormat="1" applyFont="1" applyBorder="1" applyAlignment="1"/>
    <xf numFmtId="0" fontId="22" fillId="0" borderId="0" xfId="0" applyNumberFormat="1" applyFont="1" applyFill="1" applyAlignment="1">
      <alignment horizontal="center"/>
    </xf>
    <xf numFmtId="176" fontId="22" fillId="0" borderId="0" xfId="0" applyNumberFormat="1" applyFont="1" applyBorder="1" applyAlignment="1"/>
    <xf numFmtId="1" fontId="27" fillId="0" borderId="0" xfId="0" applyNumberFormat="1" applyFont="1" applyFill="1"/>
    <xf numFmtId="179" fontId="28" fillId="0" borderId="0" xfId="0" applyNumberFormat="1" applyFont="1" applyFill="1" applyAlignment="1" applyProtection="1">
      <alignment horizontal="center" vertical="top"/>
    </xf>
    <xf numFmtId="1" fontId="2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 applyProtection="1">
      <alignment vertical="center"/>
    </xf>
    <xf numFmtId="1" fontId="30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7" sqref="A7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19"/>
    </row>
    <row r="3" ht="102" customHeight="1" spans="1:1">
      <c r="A3" s="320" t="s">
        <v>0</v>
      </c>
    </row>
    <row r="4" ht="107.25" customHeight="1" spans="1:1">
      <c r="A4" s="321" t="s">
        <v>1</v>
      </c>
    </row>
    <row r="5" ht="409.5" hidden="1" customHeight="1" spans="1:1">
      <c r="A5" s="322"/>
    </row>
    <row r="6" ht="29.25" customHeight="1" spans="1:1">
      <c r="A6" s="323"/>
    </row>
    <row r="7" ht="78" customHeight="1"/>
    <row r="8" ht="82.5" customHeight="1" spans="1:1">
      <c r="A8" s="324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A2" sqref="A2:D41"/>
    </sheetView>
  </sheetViews>
  <sheetFormatPr defaultColWidth="8.66666666666667" defaultRowHeight="20.25" customHeight="1"/>
  <cols>
    <col min="1" max="1" width="36.5" customWidth="1"/>
    <col min="2" max="2" width="36.5" style="107" customWidth="1"/>
    <col min="3" max="3" width="36.5" customWidth="1"/>
    <col min="4" max="4" width="38.5" style="107" customWidth="1"/>
  </cols>
  <sheetData>
    <row r="1" customHeight="1" spans="1:31">
      <c r="A1" s="194"/>
      <c r="B1" s="154"/>
      <c r="C1" s="194"/>
      <c r="D1" s="110" t="s">
        <v>3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</row>
    <row r="2" customHeight="1" spans="1:31">
      <c r="A2" s="25" t="s">
        <v>4</v>
      </c>
      <c r="B2" s="112"/>
      <c r="C2" s="25"/>
      <c r="D2" s="112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</row>
    <row r="3" customHeight="1" spans="1:31">
      <c r="A3" s="310" t="s">
        <v>5</v>
      </c>
      <c r="B3" s="311"/>
      <c r="C3" s="62"/>
      <c r="D3" s="110" t="s">
        <v>6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</row>
    <row r="4" ht="15" customHeight="1" spans="1:31">
      <c r="A4" s="195" t="s">
        <v>7</v>
      </c>
      <c r="B4" s="196"/>
      <c r="C4" s="195" t="s">
        <v>8</v>
      </c>
      <c r="D4" s="19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</row>
    <row r="5" ht="15" customHeight="1" spans="1:31">
      <c r="A5" s="199" t="s">
        <v>9</v>
      </c>
      <c r="B5" s="200" t="s">
        <v>10</v>
      </c>
      <c r="C5" s="199" t="s">
        <v>9</v>
      </c>
      <c r="D5" s="200" t="s">
        <v>10</v>
      </c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</row>
    <row r="6" ht="15" customHeight="1" spans="1:31">
      <c r="A6" s="204" t="s">
        <v>11</v>
      </c>
      <c r="B6" s="312">
        <v>5632331.69</v>
      </c>
      <c r="C6" s="313" t="s">
        <v>12</v>
      </c>
      <c r="D6" s="312">
        <v>4149385.82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</row>
    <row r="7" ht="15" customHeight="1" spans="1:31">
      <c r="A7" s="204" t="s">
        <v>13</v>
      </c>
      <c r="B7" s="312"/>
      <c r="C7" s="313" t="s">
        <v>14</v>
      </c>
      <c r="D7" s="312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</row>
    <row r="8" ht="15" customHeight="1" spans="1:31">
      <c r="A8" s="204" t="s">
        <v>15</v>
      </c>
      <c r="B8" s="312" t="s">
        <v>16</v>
      </c>
      <c r="C8" s="313" t="s">
        <v>17</v>
      </c>
      <c r="D8" s="312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</row>
    <row r="9" ht="15" customHeight="1" spans="1:31">
      <c r="A9" s="204" t="s">
        <v>18</v>
      </c>
      <c r="B9" s="312"/>
      <c r="C9" s="313" t="s">
        <v>19</v>
      </c>
      <c r="D9" s="312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</row>
    <row r="10" ht="15" customHeight="1" spans="1:31">
      <c r="A10" s="204" t="s">
        <v>20</v>
      </c>
      <c r="B10" s="312" t="s">
        <v>16</v>
      </c>
      <c r="C10" s="313" t="s">
        <v>21</v>
      </c>
      <c r="D10" s="312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</row>
    <row r="11" ht="15" customHeight="1" spans="1:31">
      <c r="A11" s="204" t="s">
        <v>22</v>
      </c>
      <c r="B11" s="312" t="s">
        <v>16</v>
      </c>
      <c r="C11" s="313" t="s">
        <v>23</v>
      </c>
      <c r="D11" s="312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</row>
    <row r="12" ht="15" customHeight="1" spans="1:31">
      <c r="A12" s="204"/>
      <c r="B12" s="312"/>
      <c r="C12" s="313" t="s">
        <v>24</v>
      </c>
      <c r="D12" s="312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</row>
    <row r="13" ht="15" customHeight="1" spans="1:31">
      <c r="A13" s="212"/>
      <c r="B13" s="312"/>
      <c r="C13" s="313" t="s">
        <v>25</v>
      </c>
      <c r="D13" s="312">
        <v>690698.16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</row>
    <row r="14" ht="15" customHeight="1" spans="1:31">
      <c r="A14" s="212"/>
      <c r="B14" s="312"/>
      <c r="C14" s="313" t="s">
        <v>26</v>
      </c>
      <c r="D14" s="312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</row>
    <row r="15" ht="15" customHeight="1" spans="1:31">
      <c r="A15" s="212"/>
      <c r="B15" s="213"/>
      <c r="C15" s="313" t="s">
        <v>27</v>
      </c>
      <c r="D15" s="312">
        <v>328224.15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</row>
    <row r="16" ht="15" customHeight="1" spans="1:31">
      <c r="A16" s="212"/>
      <c r="B16" s="210"/>
      <c r="C16" s="313" t="s">
        <v>28</v>
      </c>
      <c r="D16" s="312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</row>
    <row r="17" ht="15" customHeight="1" spans="1:31">
      <c r="A17" s="212"/>
      <c r="B17" s="210"/>
      <c r="C17" s="313" t="s">
        <v>29</v>
      </c>
      <c r="D17" s="312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</row>
    <row r="18" ht="15" customHeight="1" spans="1:31">
      <c r="A18" s="212"/>
      <c r="B18" s="210"/>
      <c r="C18" s="313" t="s">
        <v>30</v>
      </c>
      <c r="D18" s="312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</row>
    <row r="19" ht="15" customHeight="1" spans="1:31">
      <c r="A19" s="212"/>
      <c r="B19" s="210"/>
      <c r="C19" s="313" t="s">
        <v>31</v>
      </c>
      <c r="D19" s="312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</row>
    <row r="20" ht="15" customHeight="1" spans="1:31">
      <c r="A20" s="212"/>
      <c r="B20" s="210"/>
      <c r="C20" s="313" t="s">
        <v>32</v>
      </c>
      <c r="D20" s="312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</row>
    <row r="21" ht="15" customHeight="1" spans="1:31">
      <c r="A21" s="212"/>
      <c r="B21" s="210"/>
      <c r="C21" s="313" t="s">
        <v>33</v>
      </c>
      <c r="D21" s="312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</row>
    <row r="22" ht="15" customHeight="1" spans="1:31">
      <c r="A22" s="212"/>
      <c r="B22" s="210"/>
      <c r="C22" s="313" t="s">
        <v>34</v>
      </c>
      <c r="D22" s="312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</row>
    <row r="23" ht="15" customHeight="1" spans="1:31">
      <c r="A23" s="212"/>
      <c r="B23" s="210"/>
      <c r="C23" s="313" t="s">
        <v>35</v>
      </c>
      <c r="D23" s="312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</row>
    <row r="24" ht="15" customHeight="1" spans="1:31">
      <c r="A24" s="212"/>
      <c r="B24" s="210"/>
      <c r="C24" s="313" t="s">
        <v>36</v>
      </c>
      <c r="D24" s="312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</row>
    <row r="25" ht="15" customHeight="1" spans="1:31">
      <c r="A25" s="212"/>
      <c r="B25" s="210"/>
      <c r="C25" s="313" t="s">
        <v>37</v>
      </c>
      <c r="D25" s="312">
        <v>464023.56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</row>
    <row r="26" ht="15" customHeight="1" spans="1:31">
      <c r="A26" s="204"/>
      <c r="B26" s="210"/>
      <c r="C26" s="313" t="s">
        <v>38</v>
      </c>
      <c r="D26" s="312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</row>
    <row r="27" ht="15" customHeight="1" spans="1:31">
      <c r="A27" s="204"/>
      <c r="B27" s="210"/>
      <c r="C27" s="313" t="s">
        <v>39</v>
      </c>
      <c r="D27" s="312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</row>
    <row r="28" ht="15" customHeight="1" spans="1:31">
      <c r="A28" s="204"/>
      <c r="B28" s="210"/>
      <c r="C28" s="313" t="s">
        <v>40</v>
      </c>
      <c r="D28" s="312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</row>
    <row r="29" ht="15" customHeight="1" spans="1:31">
      <c r="A29" s="204"/>
      <c r="B29" s="210"/>
      <c r="C29" s="313" t="s">
        <v>41</v>
      </c>
      <c r="D29" s="312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</row>
    <row r="30" ht="15" customHeight="1" spans="1:31">
      <c r="A30" s="204"/>
      <c r="B30" s="210"/>
      <c r="C30" s="313" t="s">
        <v>42</v>
      </c>
      <c r="D30" s="312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</row>
    <row r="31" ht="15" customHeight="1" spans="1:31">
      <c r="A31" s="204"/>
      <c r="B31" s="210"/>
      <c r="C31" s="313" t="s">
        <v>43</v>
      </c>
      <c r="D31" s="312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</row>
    <row r="32" ht="15" customHeight="1" spans="1:31">
      <c r="A32" s="204"/>
      <c r="B32" s="210"/>
      <c r="C32" s="313" t="s">
        <v>44</v>
      </c>
      <c r="D32" s="312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</row>
    <row r="33" ht="15" customHeight="1" spans="1:31">
      <c r="A33" s="204"/>
      <c r="B33" s="210"/>
      <c r="C33" s="313" t="s">
        <v>45</v>
      </c>
      <c r="D33" s="312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</row>
    <row r="34" ht="15" customHeight="1" spans="1:31">
      <c r="A34" s="204"/>
      <c r="B34" s="210"/>
      <c r="C34" s="313" t="s">
        <v>46</v>
      </c>
      <c r="D34" s="312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</row>
    <row r="35" ht="15" customHeight="1" spans="1:31">
      <c r="A35" s="204"/>
      <c r="B35" s="210"/>
      <c r="C35" s="313" t="s">
        <v>47</v>
      </c>
      <c r="D35" s="207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</row>
    <row r="36" ht="15" customHeight="1" spans="1:31">
      <c r="A36" s="216" t="s">
        <v>48</v>
      </c>
      <c r="B36" s="217">
        <v>5632331.69</v>
      </c>
      <c r="C36" s="314" t="s">
        <v>49</v>
      </c>
      <c r="D36" s="207">
        <v>5632331.69</v>
      </c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</row>
    <row r="37" ht="15" customHeight="1" spans="1:31">
      <c r="A37" s="204" t="s">
        <v>50</v>
      </c>
      <c r="B37" s="210"/>
      <c r="C37" s="313" t="s">
        <v>51</v>
      </c>
      <c r="D37" s="312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</row>
    <row r="38" ht="15" customHeight="1" spans="1:31">
      <c r="A38" s="204" t="s">
        <v>52</v>
      </c>
      <c r="B38" s="210" t="s">
        <v>53</v>
      </c>
      <c r="C38" s="313" t="s">
        <v>54</v>
      </c>
      <c r="D38" s="312"/>
      <c r="E38" s="236"/>
      <c r="F38" s="236"/>
      <c r="G38" s="315" t="s">
        <v>55</v>
      </c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</row>
    <row r="39" ht="15" customHeight="1" spans="1:31">
      <c r="A39" s="204"/>
      <c r="B39" s="210"/>
      <c r="C39" s="313" t="s">
        <v>56</v>
      </c>
      <c r="D39" s="312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</row>
    <row r="40" ht="15" customHeight="1" spans="1:31">
      <c r="A40" s="204"/>
      <c r="B40" s="225"/>
      <c r="C40" s="313"/>
      <c r="D40" s="207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ht="15" customHeight="1" spans="1:31">
      <c r="A41" s="216" t="s">
        <v>57</v>
      </c>
      <c r="B41" s="229">
        <f>SUM(B36:B38)</f>
        <v>5632331.69</v>
      </c>
      <c r="C41" s="314" t="s">
        <v>58</v>
      </c>
      <c r="D41" s="207">
        <f>SUM(D36,D37,D39)</f>
        <v>5632331.69</v>
      </c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</row>
    <row r="42" customHeight="1" spans="1:31">
      <c r="A42" s="233"/>
      <c r="B42" s="316"/>
      <c r="C42" s="317"/>
      <c r="D42" s="318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</row>
    <row r="43" ht="11.25" spans="2:2">
      <c r="B43" s="155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7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topLeftCell="A5" workbookViewId="0">
      <selection activeCell="E8" sqref="E8"/>
    </sheetView>
  </sheetViews>
  <sheetFormatPr defaultColWidth="9.16666666666667" defaultRowHeight="12.75" customHeight="1"/>
  <cols>
    <col min="1" max="1" width="4.83333333333333" style="181" customWidth="1"/>
    <col min="2" max="2" width="8.16666666666667" style="181" customWidth="1"/>
    <col min="3" max="3" width="12.3333333333333" style="181" customWidth="1"/>
    <col min="4" max="4" width="9.16666666666667" style="181" customWidth="1"/>
    <col min="5" max="5" width="36.6666666666667" style="181" customWidth="1"/>
    <col min="6" max="6" width="17.6666666666667" style="181" customWidth="1"/>
    <col min="7" max="7" width="15.5" style="181" customWidth="1"/>
    <col min="8" max="8" width="21" style="181" customWidth="1"/>
    <col min="9" max="15" width="14.8333333333333" style="181" customWidth="1"/>
    <col min="16" max="18" width="12.3333333333333" style="181" customWidth="1"/>
    <col min="19" max="19" width="16" style="181" customWidth="1"/>
    <col min="20" max="20" width="17" style="181" customWidth="1"/>
    <col min="21" max="16384" width="9.16666666666667" style="181"/>
  </cols>
  <sheetData>
    <row r="1" ht="20.1" customHeight="1" spans="1:20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305"/>
      <c r="T1" s="306" t="s">
        <v>59</v>
      </c>
    </row>
    <row r="2" ht="20.1" customHeight="1" spans="1:20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0.1" customHeight="1" spans="1:20">
      <c r="A3" s="277" t="s">
        <v>61</v>
      </c>
      <c r="B3" s="277"/>
      <c r="C3" s="277"/>
      <c r="D3" s="277"/>
      <c r="E3" s="277"/>
      <c r="F3" s="277"/>
      <c r="G3" s="277"/>
      <c r="H3" s="275"/>
      <c r="I3" s="275"/>
      <c r="J3" s="276"/>
      <c r="K3" s="276"/>
      <c r="L3" s="276"/>
      <c r="M3" s="276"/>
      <c r="N3" s="276"/>
      <c r="O3" s="276"/>
      <c r="P3" s="276"/>
      <c r="Q3" s="276"/>
      <c r="R3" s="276"/>
      <c r="S3" s="180"/>
      <c r="T3" s="307" t="s">
        <v>6</v>
      </c>
    </row>
    <row r="4" ht="20.1" customHeight="1" spans="1:20">
      <c r="A4" s="175" t="s">
        <v>62</v>
      </c>
      <c r="B4" s="175"/>
      <c r="C4" s="175"/>
      <c r="D4" s="175"/>
      <c r="E4" s="175"/>
      <c r="F4" s="36" t="s">
        <v>63</v>
      </c>
      <c r="G4" s="36" t="s">
        <v>64</v>
      </c>
      <c r="H4" s="167" t="s">
        <v>65</v>
      </c>
      <c r="I4" s="167"/>
      <c r="J4" s="189"/>
      <c r="K4" s="288" t="s">
        <v>66</v>
      </c>
      <c r="L4" s="36"/>
      <c r="M4" s="289" t="s">
        <v>67</v>
      </c>
      <c r="N4" s="290" t="s">
        <v>68</v>
      </c>
      <c r="O4" s="291"/>
      <c r="P4" s="291"/>
      <c r="Q4" s="291"/>
      <c r="R4" s="308"/>
      <c r="S4" s="288" t="s">
        <v>69</v>
      </c>
      <c r="T4" s="36" t="s">
        <v>70</v>
      </c>
    </row>
    <row r="5" ht="20.1" customHeight="1" spans="1:20">
      <c r="A5" s="175" t="s">
        <v>71</v>
      </c>
      <c r="B5" s="175"/>
      <c r="C5" s="175"/>
      <c r="D5" s="36" t="s">
        <v>72</v>
      </c>
      <c r="E5" s="36" t="s">
        <v>73</v>
      </c>
      <c r="F5" s="36"/>
      <c r="G5" s="36"/>
      <c r="H5" s="278" t="s">
        <v>65</v>
      </c>
      <c r="I5" s="292" t="s">
        <v>74</v>
      </c>
      <c r="J5" s="292" t="s">
        <v>75</v>
      </c>
      <c r="K5" s="293" t="s">
        <v>76</v>
      </c>
      <c r="L5" s="36" t="s">
        <v>77</v>
      </c>
      <c r="M5" s="294"/>
      <c r="N5" s="295" t="s">
        <v>78</v>
      </c>
      <c r="O5" s="295" t="s">
        <v>79</v>
      </c>
      <c r="P5" s="295" t="s">
        <v>80</v>
      </c>
      <c r="Q5" s="295" t="s">
        <v>81</v>
      </c>
      <c r="R5" s="295" t="s">
        <v>82</v>
      </c>
      <c r="S5" s="36"/>
      <c r="T5" s="36"/>
    </row>
    <row r="6" ht="30.75" customHeight="1" spans="1:20">
      <c r="A6" s="45" t="s">
        <v>83</v>
      </c>
      <c r="B6" s="44" t="s">
        <v>84</v>
      </c>
      <c r="C6" s="45" t="s">
        <v>85</v>
      </c>
      <c r="D6" s="36"/>
      <c r="E6" s="36"/>
      <c r="F6" s="36"/>
      <c r="G6" s="36"/>
      <c r="H6" s="279"/>
      <c r="I6" s="296"/>
      <c r="J6" s="296"/>
      <c r="K6" s="297"/>
      <c r="L6" s="42"/>
      <c r="M6" s="298"/>
      <c r="N6" s="42"/>
      <c r="O6" s="42"/>
      <c r="P6" s="42"/>
      <c r="Q6" s="42"/>
      <c r="R6" s="42"/>
      <c r="S6" s="42"/>
      <c r="T6" s="42"/>
    </row>
    <row r="7" ht="30.75" customHeight="1" spans="1:20">
      <c r="A7" s="174"/>
      <c r="B7" s="174"/>
      <c r="C7" s="174"/>
      <c r="D7" s="174" t="s">
        <v>86</v>
      </c>
      <c r="E7" s="280" t="s">
        <v>0</v>
      </c>
      <c r="F7" s="281">
        <v>5632331.69</v>
      </c>
      <c r="G7" s="281"/>
      <c r="H7" s="282">
        <v>5632331.69</v>
      </c>
      <c r="I7" s="299"/>
      <c r="J7" s="300" t="s">
        <v>16</v>
      </c>
      <c r="K7" s="301"/>
      <c r="L7" s="41"/>
      <c r="M7" s="302"/>
      <c r="N7" s="42"/>
      <c r="O7" s="46"/>
      <c r="P7" s="41"/>
      <c r="Q7" s="41"/>
      <c r="R7" s="42"/>
      <c r="S7" s="309"/>
      <c r="T7" s="309"/>
    </row>
    <row r="8" ht="30.75" customHeight="1" spans="1:20">
      <c r="A8" s="45" t="s">
        <v>87</v>
      </c>
      <c r="B8" s="283"/>
      <c r="C8" s="284"/>
      <c r="D8" s="284">
        <v>102</v>
      </c>
      <c r="E8" s="175" t="s">
        <v>88</v>
      </c>
      <c r="F8" s="285">
        <v>4149385.82</v>
      </c>
      <c r="G8" s="284"/>
      <c r="H8" s="285">
        <v>4149385.82</v>
      </c>
      <c r="I8" s="303"/>
      <c r="J8" s="304"/>
      <c r="K8" s="301"/>
      <c r="L8" s="41"/>
      <c r="M8" s="302"/>
      <c r="N8" s="42"/>
      <c r="O8" s="46"/>
      <c r="P8" s="41"/>
      <c r="Q8" s="41"/>
      <c r="R8" s="42"/>
      <c r="S8" s="309"/>
      <c r="T8" s="309"/>
    </row>
    <row r="9" ht="30.75" customHeight="1" spans="1:20">
      <c r="A9" s="45"/>
      <c r="B9" s="45" t="s">
        <v>89</v>
      </c>
      <c r="C9" s="284"/>
      <c r="D9" s="284">
        <v>102</v>
      </c>
      <c r="E9" s="175" t="s">
        <v>90</v>
      </c>
      <c r="F9" s="285">
        <v>4149385.82</v>
      </c>
      <c r="G9" s="284"/>
      <c r="H9" s="285">
        <v>4149385.82</v>
      </c>
      <c r="I9" s="303"/>
      <c r="J9" s="304"/>
      <c r="K9" s="301"/>
      <c r="L9" s="41"/>
      <c r="M9" s="302"/>
      <c r="N9" s="42"/>
      <c r="O9" s="46"/>
      <c r="P9" s="41"/>
      <c r="Q9" s="41"/>
      <c r="R9" s="42"/>
      <c r="S9" s="309"/>
      <c r="T9" s="309"/>
    </row>
    <row r="10" ht="30.75" customHeight="1" spans="1:20">
      <c r="A10" s="286"/>
      <c r="B10" s="283"/>
      <c r="C10" s="45" t="s">
        <v>91</v>
      </c>
      <c r="D10" s="284">
        <v>102</v>
      </c>
      <c r="E10" s="175" t="s">
        <v>92</v>
      </c>
      <c r="F10" s="285">
        <v>4048865.27</v>
      </c>
      <c r="G10" s="284"/>
      <c r="H10" s="285">
        <v>4048865.27</v>
      </c>
      <c r="I10" s="303"/>
      <c r="J10" s="304"/>
      <c r="K10" s="301"/>
      <c r="L10" s="41"/>
      <c r="M10" s="302"/>
      <c r="N10" s="42"/>
      <c r="O10" s="46"/>
      <c r="P10" s="41"/>
      <c r="Q10" s="41"/>
      <c r="R10" s="42"/>
      <c r="S10" s="309"/>
      <c r="T10" s="309"/>
    </row>
    <row r="11" ht="30.75" customHeight="1" spans="1:20">
      <c r="A11" s="286"/>
      <c r="B11" s="283"/>
      <c r="C11" s="45" t="s">
        <v>93</v>
      </c>
      <c r="D11" s="284">
        <v>102</v>
      </c>
      <c r="E11" s="175" t="s">
        <v>94</v>
      </c>
      <c r="F11" s="285">
        <v>100520.55</v>
      </c>
      <c r="G11" s="284"/>
      <c r="H11" s="285">
        <v>100520.55</v>
      </c>
      <c r="I11" s="303"/>
      <c r="J11" s="304"/>
      <c r="K11" s="301"/>
      <c r="L11" s="41"/>
      <c r="M11" s="302"/>
      <c r="N11" s="42"/>
      <c r="O11" s="46"/>
      <c r="P11" s="41"/>
      <c r="Q11" s="41"/>
      <c r="R11" s="42"/>
      <c r="S11" s="309"/>
      <c r="T11" s="309"/>
    </row>
    <row r="12" ht="30.75" customHeight="1" spans="1:20">
      <c r="A12" s="45" t="s">
        <v>95</v>
      </c>
      <c r="B12" s="283"/>
      <c r="C12" s="284"/>
      <c r="D12" s="284">
        <v>102</v>
      </c>
      <c r="E12" s="175" t="s">
        <v>96</v>
      </c>
      <c r="F12" s="285">
        <v>690698.16</v>
      </c>
      <c r="G12" s="284"/>
      <c r="H12" s="285">
        <v>690698.16</v>
      </c>
      <c r="I12" s="303"/>
      <c r="J12" s="304"/>
      <c r="K12" s="301"/>
      <c r="L12" s="41"/>
      <c r="M12" s="302"/>
      <c r="N12" s="42"/>
      <c r="O12" s="46"/>
      <c r="P12" s="41"/>
      <c r="Q12" s="41"/>
      <c r="R12" s="42"/>
      <c r="S12" s="309"/>
      <c r="T12" s="309"/>
    </row>
    <row r="13" ht="30.75" customHeight="1" spans="1:20">
      <c r="A13" s="286"/>
      <c r="B13" s="45" t="s">
        <v>97</v>
      </c>
      <c r="C13" s="283"/>
      <c r="D13" s="284">
        <v>102</v>
      </c>
      <c r="E13" s="175" t="s">
        <v>98</v>
      </c>
      <c r="F13" s="285">
        <v>690698.16</v>
      </c>
      <c r="G13" s="284"/>
      <c r="H13" s="285">
        <v>690698.16</v>
      </c>
      <c r="I13" s="303"/>
      <c r="J13" s="304"/>
      <c r="K13" s="301"/>
      <c r="L13" s="41"/>
      <c r="M13" s="302"/>
      <c r="N13" s="42"/>
      <c r="O13" s="46"/>
      <c r="P13" s="41"/>
      <c r="Q13" s="41"/>
      <c r="R13" s="42"/>
      <c r="S13" s="309"/>
      <c r="T13" s="309"/>
    </row>
    <row r="14" ht="30.75" customHeight="1" spans="1:20">
      <c r="A14" s="286"/>
      <c r="B14" s="283"/>
      <c r="C14" s="45" t="s">
        <v>99</v>
      </c>
      <c r="D14" s="284">
        <v>102</v>
      </c>
      <c r="E14" s="175" t="s">
        <v>100</v>
      </c>
      <c r="F14" s="285">
        <v>460503.52</v>
      </c>
      <c r="G14" s="284"/>
      <c r="H14" s="285">
        <v>460503.52</v>
      </c>
      <c r="I14" s="303"/>
      <c r="J14" s="304"/>
      <c r="K14" s="301"/>
      <c r="L14" s="41"/>
      <c r="M14" s="302"/>
      <c r="N14" s="42"/>
      <c r="O14" s="46"/>
      <c r="P14" s="41"/>
      <c r="Q14" s="41"/>
      <c r="R14" s="42"/>
      <c r="S14" s="309"/>
      <c r="T14" s="309"/>
    </row>
    <row r="15" ht="30.75" customHeight="1" spans="1:20">
      <c r="A15" s="286"/>
      <c r="B15" s="283"/>
      <c r="C15" s="45" t="s">
        <v>101</v>
      </c>
      <c r="D15" s="284">
        <v>102</v>
      </c>
      <c r="E15" s="175" t="s">
        <v>102</v>
      </c>
      <c r="F15" s="285">
        <v>230194.64</v>
      </c>
      <c r="G15" s="283"/>
      <c r="H15" s="285">
        <v>230194.64</v>
      </c>
      <c r="I15" s="303"/>
      <c r="J15" s="304"/>
      <c r="K15" s="301"/>
      <c r="L15" s="41"/>
      <c r="M15" s="302"/>
      <c r="N15" s="42"/>
      <c r="O15" s="46"/>
      <c r="P15" s="41"/>
      <c r="Q15" s="41"/>
      <c r="R15" s="42"/>
      <c r="S15" s="309"/>
      <c r="T15" s="309"/>
    </row>
    <row r="16" ht="30.75" customHeight="1" spans="1:20">
      <c r="A16" s="45" t="s">
        <v>103</v>
      </c>
      <c r="B16" s="283"/>
      <c r="C16" s="283"/>
      <c r="D16" s="284">
        <v>102</v>
      </c>
      <c r="E16" s="175" t="s">
        <v>104</v>
      </c>
      <c r="F16" s="285">
        <v>328224.15</v>
      </c>
      <c r="G16" s="283"/>
      <c r="H16" s="285">
        <v>328224.15</v>
      </c>
      <c r="I16" s="303"/>
      <c r="J16" s="304"/>
      <c r="K16" s="301"/>
      <c r="L16" s="41"/>
      <c r="M16" s="302"/>
      <c r="N16" s="42"/>
      <c r="O16" s="46"/>
      <c r="P16" s="41"/>
      <c r="Q16" s="41"/>
      <c r="R16" s="42"/>
      <c r="S16" s="309"/>
      <c r="T16" s="309"/>
    </row>
    <row r="17" ht="30.75" customHeight="1" spans="1:20">
      <c r="A17" s="286"/>
      <c r="B17" s="45" t="s">
        <v>105</v>
      </c>
      <c r="C17" s="284"/>
      <c r="D17" s="284">
        <v>102</v>
      </c>
      <c r="E17" s="175" t="s">
        <v>106</v>
      </c>
      <c r="F17" s="285">
        <v>328224.15</v>
      </c>
      <c r="G17" s="283"/>
      <c r="H17" s="285">
        <v>328224.15</v>
      </c>
      <c r="I17" s="303"/>
      <c r="J17" s="304"/>
      <c r="K17" s="301"/>
      <c r="L17" s="41"/>
      <c r="M17" s="302"/>
      <c r="N17" s="42"/>
      <c r="O17" s="46"/>
      <c r="P17" s="41"/>
      <c r="Q17" s="41"/>
      <c r="R17" s="42"/>
      <c r="S17" s="309"/>
      <c r="T17" s="309"/>
    </row>
    <row r="18" ht="30.75" customHeight="1" spans="1:20">
      <c r="A18" s="286"/>
      <c r="B18" s="283"/>
      <c r="C18" s="45" t="s">
        <v>107</v>
      </c>
      <c r="D18" s="284">
        <v>102</v>
      </c>
      <c r="E18" s="175" t="s">
        <v>108</v>
      </c>
      <c r="F18" s="285">
        <v>196253.89</v>
      </c>
      <c r="G18" s="283"/>
      <c r="H18" s="285">
        <v>196253.89</v>
      </c>
      <c r="I18" s="303"/>
      <c r="J18" s="304"/>
      <c r="K18" s="301"/>
      <c r="L18" s="41"/>
      <c r="M18" s="302"/>
      <c r="N18" s="42"/>
      <c r="O18" s="46"/>
      <c r="P18" s="41"/>
      <c r="Q18" s="41"/>
      <c r="R18" s="42"/>
      <c r="S18" s="309"/>
      <c r="T18" s="309"/>
    </row>
    <row r="19" ht="30.75" customHeight="1" spans="1:20">
      <c r="A19" s="286"/>
      <c r="B19" s="283"/>
      <c r="C19" s="45" t="s">
        <v>109</v>
      </c>
      <c r="D19" s="284">
        <v>102</v>
      </c>
      <c r="E19" s="175" t="s">
        <v>110</v>
      </c>
      <c r="F19" s="285">
        <v>5216.4</v>
      </c>
      <c r="G19" s="283"/>
      <c r="H19" s="285">
        <v>5216.4</v>
      </c>
      <c r="I19" s="303"/>
      <c r="J19" s="304"/>
      <c r="K19" s="301"/>
      <c r="L19" s="41"/>
      <c r="M19" s="302"/>
      <c r="N19" s="42"/>
      <c r="O19" s="46"/>
      <c r="P19" s="41"/>
      <c r="Q19" s="41"/>
      <c r="R19" s="42"/>
      <c r="S19" s="309"/>
      <c r="T19" s="309"/>
    </row>
    <row r="20" ht="30.75" customHeight="1" spans="1:20">
      <c r="A20" s="286"/>
      <c r="B20" s="283"/>
      <c r="C20" s="45" t="s">
        <v>111</v>
      </c>
      <c r="D20" s="284">
        <v>102</v>
      </c>
      <c r="E20" s="175" t="s">
        <v>112</v>
      </c>
      <c r="F20" s="285">
        <v>126753.86</v>
      </c>
      <c r="G20" s="283"/>
      <c r="H20" s="285">
        <v>126753.86</v>
      </c>
      <c r="I20" s="303"/>
      <c r="J20" s="304"/>
      <c r="K20" s="301"/>
      <c r="L20" s="41"/>
      <c r="M20" s="302"/>
      <c r="N20" s="42"/>
      <c r="O20" s="46"/>
      <c r="P20" s="41"/>
      <c r="Q20" s="41"/>
      <c r="R20" s="42"/>
      <c r="S20" s="309"/>
      <c r="T20" s="309"/>
    </row>
    <row r="21" ht="30.75" customHeight="1" spans="1:20">
      <c r="A21" s="45" t="s">
        <v>113</v>
      </c>
      <c r="B21" s="283"/>
      <c r="C21" s="283"/>
      <c r="D21" s="284">
        <v>102</v>
      </c>
      <c r="E21" s="175" t="s">
        <v>114</v>
      </c>
      <c r="F21" s="285">
        <v>464023.56</v>
      </c>
      <c r="G21" s="283"/>
      <c r="H21" s="285">
        <v>464023.56</v>
      </c>
      <c r="I21" s="281"/>
      <c r="J21" s="281"/>
      <c r="K21" s="281"/>
      <c r="L21" s="36"/>
      <c r="M21" s="294"/>
      <c r="N21" s="36"/>
      <c r="O21" s="36"/>
      <c r="P21" s="36"/>
      <c r="Q21" s="36"/>
      <c r="R21" s="36"/>
      <c r="S21" s="36"/>
      <c r="T21" s="36"/>
    </row>
    <row r="22" ht="30.75" customHeight="1" spans="1:20">
      <c r="A22" s="286"/>
      <c r="B22" s="45" t="s">
        <v>115</v>
      </c>
      <c r="C22" s="287"/>
      <c r="D22" s="284">
        <v>102</v>
      </c>
      <c r="E22" s="175" t="s">
        <v>116</v>
      </c>
      <c r="F22" s="285">
        <v>464023.56</v>
      </c>
      <c r="G22" s="283"/>
      <c r="H22" s="285">
        <v>464023.56</v>
      </c>
      <c r="I22" s="281"/>
      <c r="J22" s="281"/>
      <c r="K22" s="281"/>
      <c r="L22" s="36"/>
      <c r="M22" s="294"/>
      <c r="N22" s="36"/>
      <c r="O22" s="36"/>
      <c r="P22" s="36"/>
      <c r="Q22" s="36"/>
      <c r="R22" s="36"/>
      <c r="S22" s="36"/>
      <c r="T22" s="36"/>
    </row>
    <row r="23" ht="30.75" customHeight="1" spans="1:20">
      <c r="A23" s="286"/>
      <c r="B23" s="283"/>
      <c r="C23" s="45" t="s">
        <v>117</v>
      </c>
      <c r="D23" s="284">
        <v>102</v>
      </c>
      <c r="E23" s="175" t="s">
        <v>118</v>
      </c>
      <c r="F23" s="285">
        <v>464023.56</v>
      </c>
      <c r="G23" s="283"/>
      <c r="H23" s="285">
        <v>464023.56</v>
      </c>
      <c r="I23" s="281"/>
      <c r="J23" s="281"/>
      <c r="K23" s="281"/>
      <c r="L23" s="36"/>
      <c r="M23" s="294"/>
      <c r="N23" s="36"/>
      <c r="O23" s="36"/>
      <c r="P23" s="36"/>
      <c r="Q23" s="36"/>
      <c r="R23" s="36"/>
      <c r="S23" s="36"/>
      <c r="T23" s="36"/>
    </row>
  </sheetData>
  <sheetProtection formatCells="0" formatColumns="0" formatRows="0" insertRows="0" insertColumns="0" insertHyperlinks="0" deleteColumns="0" deleteRows="0" sort="0" autoFilter="0" pivotTables="0"/>
  <mergeCells count="24">
    <mergeCell ref="A2:T2"/>
    <mergeCell ref="A3:G3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57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showGridLines="0" showZeros="0" workbookViewId="0">
      <selection activeCell="E27" sqref="E27"/>
    </sheetView>
  </sheetViews>
  <sheetFormatPr defaultColWidth="9.16666666666667" defaultRowHeight="12.75" customHeight="1"/>
  <cols>
    <col min="1" max="1" width="5" customWidth="1"/>
    <col min="2" max="2" width="7.16666666666667" customWidth="1"/>
    <col min="3" max="3" width="10.3333333333333" customWidth="1"/>
    <col min="4" max="4" width="10.1666666666667" customWidth="1"/>
    <col min="5" max="5" width="50.8333333333333" customWidth="1"/>
    <col min="6" max="6" width="16.1666666666667" customWidth="1"/>
    <col min="7" max="7" width="19.1666666666667" customWidth="1"/>
    <col min="8" max="8" width="21" customWidth="1"/>
    <col min="9" max="10" width="14.5" customWidth="1"/>
    <col min="11" max="12" width="10.6666666666667" customWidth="1"/>
  </cols>
  <sheetData>
    <row r="1" ht="20.1" customHeight="1" spans="1:10">
      <c r="A1" s="62"/>
      <c r="B1" s="237"/>
      <c r="C1" s="237"/>
      <c r="D1" s="237"/>
      <c r="E1" s="237"/>
      <c r="F1" s="237"/>
      <c r="G1" s="237"/>
      <c r="H1" s="237"/>
      <c r="I1" s="237"/>
      <c r="J1" s="272" t="s">
        <v>119</v>
      </c>
    </row>
    <row r="2" ht="20.1" customHeight="1" spans="1:10">
      <c r="A2" s="25" t="s">
        <v>120</v>
      </c>
      <c r="B2" s="25"/>
      <c r="C2" s="25"/>
      <c r="D2" s="25"/>
      <c r="E2" s="25"/>
      <c r="F2" s="25"/>
      <c r="G2" s="25"/>
      <c r="H2" s="25"/>
      <c r="I2" s="25"/>
      <c r="J2" s="25"/>
    </row>
    <row r="3" ht="20.1" customHeight="1" spans="1:12">
      <c r="A3" s="64" t="s">
        <v>61</v>
      </c>
      <c r="B3" s="64"/>
      <c r="C3" s="64"/>
      <c r="D3" s="64"/>
      <c r="E3" s="64"/>
      <c r="F3" s="64"/>
      <c r="G3" s="64"/>
      <c r="H3" s="238"/>
      <c r="I3" s="238"/>
      <c r="J3" s="28" t="s">
        <v>6</v>
      </c>
      <c r="K3" s="56"/>
      <c r="L3" s="56"/>
    </row>
    <row r="4" ht="20.1" customHeight="1" spans="1:12">
      <c r="A4" s="195" t="s">
        <v>62</v>
      </c>
      <c r="B4" s="239"/>
      <c r="C4" s="239"/>
      <c r="D4" s="239"/>
      <c r="E4" s="240"/>
      <c r="F4" s="241" t="s">
        <v>63</v>
      </c>
      <c r="G4" s="242" t="s">
        <v>121</v>
      </c>
      <c r="H4" s="243" t="s">
        <v>122</v>
      </c>
      <c r="I4" s="243" t="s">
        <v>123</v>
      </c>
      <c r="J4" s="248" t="s">
        <v>124</v>
      </c>
      <c r="K4" s="56"/>
      <c r="L4" s="56"/>
    </row>
    <row r="5" ht="20.1" customHeight="1" spans="1:12">
      <c r="A5" s="195" t="s">
        <v>71</v>
      </c>
      <c r="B5" s="239"/>
      <c r="C5" s="240"/>
      <c r="D5" s="244" t="s">
        <v>72</v>
      </c>
      <c r="E5" s="245" t="s">
        <v>125</v>
      </c>
      <c r="F5" s="242"/>
      <c r="G5" s="242"/>
      <c r="H5" s="243"/>
      <c r="I5" s="243"/>
      <c r="J5" s="248"/>
      <c r="K5" s="56"/>
      <c r="L5" s="56"/>
    </row>
    <row r="6" ht="15" customHeight="1" spans="1:12">
      <c r="A6" s="246" t="s">
        <v>83</v>
      </c>
      <c r="B6" s="246" t="s">
        <v>84</v>
      </c>
      <c r="C6" s="247" t="s">
        <v>85</v>
      </c>
      <c r="D6" s="248"/>
      <c r="E6" s="249"/>
      <c r="F6" s="250"/>
      <c r="G6" s="250"/>
      <c r="H6" s="251"/>
      <c r="I6" s="251"/>
      <c r="J6" s="273"/>
      <c r="K6" s="56"/>
      <c r="L6" s="56"/>
    </row>
    <row r="7" ht="15" customHeight="1" spans="1:12">
      <c r="A7" s="252"/>
      <c r="B7" s="252"/>
      <c r="C7" s="252"/>
      <c r="D7" s="253"/>
      <c r="E7" s="253" t="s">
        <v>0</v>
      </c>
      <c r="F7" s="254">
        <f>F8+F12+F16+F21</f>
        <v>5632331.69</v>
      </c>
      <c r="G7" s="254">
        <f>G8+G12+G16+G21</f>
        <v>5632331.69</v>
      </c>
      <c r="H7" s="255"/>
      <c r="I7" s="255"/>
      <c r="J7" s="274"/>
      <c r="K7" s="56"/>
      <c r="L7" s="56"/>
    </row>
    <row r="8" ht="15" customHeight="1" spans="1:12">
      <c r="A8" s="256" t="s">
        <v>87</v>
      </c>
      <c r="B8" s="257"/>
      <c r="C8" s="258"/>
      <c r="D8" s="258">
        <v>102</v>
      </c>
      <c r="E8" s="259" t="s">
        <v>88</v>
      </c>
      <c r="F8" s="260">
        <v>4149385.82</v>
      </c>
      <c r="G8" s="260">
        <v>4149385.82</v>
      </c>
      <c r="H8" s="255"/>
      <c r="I8" s="255"/>
      <c r="J8" s="274"/>
      <c r="K8" s="56"/>
      <c r="L8" s="56"/>
    </row>
    <row r="9" ht="15" customHeight="1" spans="1:12">
      <c r="A9" s="256"/>
      <c r="B9" s="256" t="s">
        <v>89</v>
      </c>
      <c r="C9" s="258"/>
      <c r="D9" s="258">
        <v>102</v>
      </c>
      <c r="E9" s="259" t="s">
        <v>90</v>
      </c>
      <c r="F9" s="260">
        <v>4149385.82</v>
      </c>
      <c r="G9" s="260">
        <v>4149385.82</v>
      </c>
      <c r="H9" s="255"/>
      <c r="I9" s="255"/>
      <c r="J9" s="274"/>
      <c r="K9" s="56"/>
      <c r="L9" s="56"/>
    </row>
    <row r="10" ht="15" customHeight="1" spans="1:12">
      <c r="A10" s="261"/>
      <c r="B10" s="257"/>
      <c r="C10" s="256" t="s">
        <v>91</v>
      </c>
      <c r="D10" s="258">
        <v>102</v>
      </c>
      <c r="E10" s="259" t="s">
        <v>92</v>
      </c>
      <c r="F10" s="260">
        <v>4048865.27</v>
      </c>
      <c r="G10" s="260">
        <v>4048865.27</v>
      </c>
      <c r="H10" s="255"/>
      <c r="I10" s="255"/>
      <c r="J10" s="274"/>
      <c r="K10" s="56"/>
      <c r="L10" s="56"/>
    </row>
    <row r="11" ht="15" customHeight="1" spans="1:12">
      <c r="A11" s="261"/>
      <c r="B11" s="257"/>
      <c r="C11" s="256" t="s">
        <v>93</v>
      </c>
      <c r="D11" s="258">
        <v>102</v>
      </c>
      <c r="E11" s="259" t="s">
        <v>94</v>
      </c>
      <c r="F11" s="260">
        <v>100520.55</v>
      </c>
      <c r="G11" s="260">
        <v>100520.55</v>
      </c>
      <c r="H11" s="255"/>
      <c r="I11" s="255"/>
      <c r="J11" s="274"/>
      <c r="K11" s="56"/>
      <c r="L11" s="56"/>
    </row>
    <row r="12" ht="15" customHeight="1" spans="1:12">
      <c r="A12" s="256" t="s">
        <v>95</v>
      </c>
      <c r="B12" s="257"/>
      <c r="C12" s="258"/>
      <c r="D12" s="258">
        <v>102</v>
      </c>
      <c r="E12" s="259" t="s">
        <v>96</v>
      </c>
      <c r="F12" s="260">
        <v>690698.16</v>
      </c>
      <c r="G12" s="260">
        <v>690698.16</v>
      </c>
      <c r="H12" s="255"/>
      <c r="I12" s="255"/>
      <c r="J12" s="274"/>
      <c r="K12" s="56"/>
      <c r="L12" s="56"/>
    </row>
    <row r="13" ht="15" customHeight="1" spans="1:12">
      <c r="A13" s="261"/>
      <c r="B13" s="256" t="s">
        <v>97</v>
      </c>
      <c r="C13" s="257"/>
      <c r="D13" s="258">
        <v>102</v>
      </c>
      <c r="E13" s="259" t="s">
        <v>98</v>
      </c>
      <c r="F13" s="260">
        <v>690698.16</v>
      </c>
      <c r="G13" s="260">
        <v>690698.16</v>
      </c>
      <c r="H13" s="255"/>
      <c r="I13" s="255"/>
      <c r="J13" s="274"/>
      <c r="K13" s="56"/>
      <c r="L13" s="56"/>
    </row>
    <row r="14" ht="15" customHeight="1" spans="1:12">
      <c r="A14" s="261"/>
      <c r="B14" s="257"/>
      <c r="C14" s="256" t="s">
        <v>99</v>
      </c>
      <c r="D14" s="258">
        <v>102</v>
      </c>
      <c r="E14" s="259" t="s">
        <v>100</v>
      </c>
      <c r="F14" s="260">
        <v>460503.52</v>
      </c>
      <c r="G14" s="260">
        <v>460503.52</v>
      </c>
      <c r="H14" s="255"/>
      <c r="I14" s="255"/>
      <c r="J14" s="274"/>
      <c r="K14" s="56"/>
      <c r="L14" s="56"/>
    </row>
    <row r="15" ht="15" customHeight="1" spans="1:12">
      <c r="A15" s="261"/>
      <c r="B15" s="257"/>
      <c r="C15" s="256" t="s">
        <v>101</v>
      </c>
      <c r="D15" s="258">
        <v>102</v>
      </c>
      <c r="E15" s="259" t="s">
        <v>102</v>
      </c>
      <c r="F15" s="260">
        <v>230194.64</v>
      </c>
      <c r="G15" s="260">
        <v>230194.64</v>
      </c>
      <c r="H15" s="255"/>
      <c r="I15" s="255"/>
      <c r="J15" s="274"/>
      <c r="K15" s="56"/>
      <c r="L15" s="56"/>
    </row>
    <row r="16" ht="15" customHeight="1" spans="1:12">
      <c r="A16" s="256" t="s">
        <v>103</v>
      </c>
      <c r="B16" s="257"/>
      <c r="C16" s="257"/>
      <c r="D16" s="258">
        <v>102</v>
      </c>
      <c r="E16" s="259" t="s">
        <v>104</v>
      </c>
      <c r="F16" s="260">
        <v>328224.15</v>
      </c>
      <c r="G16" s="260">
        <v>328224.15</v>
      </c>
      <c r="H16" s="255"/>
      <c r="I16" s="255"/>
      <c r="J16" s="274"/>
      <c r="K16" s="56"/>
      <c r="L16" s="56"/>
    </row>
    <row r="17" ht="15" customHeight="1" spans="1:12">
      <c r="A17" s="261"/>
      <c r="B17" s="256" t="s">
        <v>105</v>
      </c>
      <c r="C17" s="258"/>
      <c r="D17" s="258">
        <v>102</v>
      </c>
      <c r="E17" s="259" t="s">
        <v>106</v>
      </c>
      <c r="F17" s="260">
        <v>328224.15</v>
      </c>
      <c r="G17" s="260">
        <v>328224.15</v>
      </c>
      <c r="H17" s="255"/>
      <c r="I17" s="255"/>
      <c r="J17" s="274"/>
      <c r="K17" s="56"/>
      <c r="L17" s="56"/>
    </row>
    <row r="18" ht="15" customHeight="1" spans="1:12">
      <c r="A18" s="261"/>
      <c r="B18" s="257"/>
      <c r="C18" s="256" t="s">
        <v>107</v>
      </c>
      <c r="D18" s="258">
        <v>102</v>
      </c>
      <c r="E18" s="259" t="s">
        <v>108</v>
      </c>
      <c r="F18" s="260">
        <v>196253.89</v>
      </c>
      <c r="G18" s="260">
        <v>196253.89</v>
      </c>
      <c r="H18" s="255"/>
      <c r="I18" s="255"/>
      <c r="J18" s="274"/>
      <c r="K18" s="56"/>
      <c r="L18" s="56"/>
    </row>
    <row r="19" ht="15" customHeight="1" spans="1:12">
      <c r="A19" s="261"/>
      <c r="B19" s="257"/>
      <c r="C19" s="256" t="s">
        <v>109</v>
      </c>
      <c r="D19" s="258">
        <v>102</v>
      </c>
      <c r="E19" s="259" t="s">
        <v>110</v>
      </c>
      <c r="F19" s="260">
        <v>5216.4</v>
      </c>
      <c r="G19" s="260">
        <v>5216.4</v>
      </c>
      <c r="H19" s="255"/>
      <c r="I19" s="255"/>
      <c r="J19" s="274"/>
      <c r="K19" s="56"/>
      <c r="L19" s="56"/>
    </row>
    <row r="20" ht="15" customHeight="1" spans="1:12">
      <c r="A20" s="261"/>
      <c r="B20" s="257"/>
      <c r="C20" s="256" t="s">
        <v>111</v>
      </c>
      <c r="D20" s="258">
        <v>102</v>
      </c>
      <c r="E20" s="259" t="s">
        <v>112</v>
      </c>
      <c r="F20" s="260">
        <v>126753.86</v>
      </c>
      <c r="G20" s="260">
        <v>126753.86</v>
      </c>
      <c r="H20" s="255"/>
      <c r="I20" s="255"/>
      <c r="J20" s="274"/>
      <c r="K20" s="56"/>
      <c r="L20" s="56"/>
    </row>
    <row r="21" ht="15" customHeight="1" spans="1:12">
      <c r="A21" s="256" t="s">
        <v>113</v>
      </c>
      <c r="B21" s="257"/>
      <c r="C21" s="257"/>
      <c r="D21" s="258">
        <v>102</v>
      </c>
      <c r="E21" s="259" t="s">
        <v>114</v>
      </c>
      <c r="F21" s="260">
        <v>464023.56</v>
      </c>
      <c r="G21" s="260">
        <v>464023.56</v>
      </c>
      <c r="H21" s="255"/>
      <c r="I21" s="255"/>
      <c r="J21" s="274"/>
      <c r="K21" s="56"/>
      <c r="L21" s="56"/>
    </row>
    <row r="22" ht="15" customHeight="1" spans="1:12">
      <c r="A22" s="261"/>
      <c r="B22" s="256" t="s">
        <v>115</v>
      </c>
      <c r="C22" s="262"/>
      <c r="D22" s="258">
        <v>102</v>
      </c>
      <c r="E22" s="259" t="s">
        <v>116</v>
      </c>
      <c r="F22" s="260">
        <v>464023.56</v>
      </c>
      <c r="G22" s="260">
        <v>464023.56</v>
      </c>
      <c r="H22" s="255"/>
      <c r="I22" s="255"/>
      <c r="J22" s="274"/>
      <c r="K22" s="56"/>
      <c r="L22" s="56"/>
    </row>
    <row r="23" ht="15" customHeight="1" spans="1:12">
      <c r="A23" s="261"/>
      <c r="B23" s="257"/>
      <c r="C23" s="256" t="s">
        <v>117</v>
      </c>
      <c r="D23" s="258">
        <v>102</v>
      </c>
      <c r="E23" s="259" t="s">
        <v>118</v>
      </c>
      <c r="F23" s="260">
        <v>464023.56</v>
      </c>
      <c r="G23" s="260">
        <v>464023.56</v>
      </c>
      <c r="H23" s="255"/>
      <c r="I23" s="255"/>
      <c r="J23" s="274"/>
      <c r="K23" s="56"/>
      <c r="L23" s="56"/>
    </row>
    <row r="24" ht="20.1" customHeight="1" spans="1:12">
      <c r="A24" s="263"/>
      <c r="B24" s="263"/>
      <c r="C24" s="263"/>
      <c r="D24" s="263"/>
      <c r="E24" s="264"/>
      <c r="F24" s="83"/>
      <c r="G24" s="83"/>
      <c r="H24" s="83"/>
      <c r="I24" s="83"/>
      <c r="J24" s="83"/>
      <c r="K24" s="60"/>
      <c r="L24" s="60"/>
    </row>
    <row r="25" ht="20.1" customHeight="1" spans="1:12">
      <c r="A25" s="263"/>
      <c r="B25" s="263"/>
      <c r="C25" s="263"/>
      <c r="D25" s="263"/>
      <c r="E25" s="263"/>
      <c r="F25" s="265"/>
      <c r="G25" s="265"/>
      <c r="H25" s="83"/>
      <c r="I25" s="83"/>
      <c r="J25" s="83"/>
      <c r="K25" s="60"/>
      <c r="L25" s="60"/>
    </row>
    <row r="26" ht="20.1" customHeight="1" spans="1:12">
      <c r="A26" s="266"/>
      <c r="B26" s="263"/>
      <c r="C26" s="263"/>
      <c r="D26" s="263"/>
      <c r="E26" s="263"/>
      <c r="F26" s="265"/>
      <c r="G26" s="265"/>
      <c r="H26" s="83"/>
      <c r="I26" s="83"/>
      <c r="J26" s="83"/>
      <c r="K26" s="60"/>
      <c r="L26" s="60"/>
    </row>
    <row r="27" ht="20.1" customHeight="1" spans="1:12">
      <c r="A27" s="266"/>
      <c r="B27" s="263"/>
      <c r="C27" s="263"/>
      <c r="D27" s="263"/>
      <c r="E27" s="264"/>
      <c r="F27" s="265"/>
      <c r="G27" s="265"/>
      <c r="H27" s="83"/>
      <c r="I27" s="83"/>
      <c r="J27" s="83"/>
      <c r="K27" s="60"/>
      <c r="L27" s="60"/>
    </row>
    <row r="28" ht="20.1" customHeight="1" spans="1:12">
      <c r="A28" s="266"/>
      <c r="B28" s="263"/>
      <c r="C28" s="263"/>
      <c r="D28" s="263"/>
      <c r="E28" s="264"/>
      <c r="F28" s="265"/>
      <c r="G28" s="265"/>
      <c r="H28" s="83"/>
      <c r="I28" s="83"/>
      <c r="J28" s="83"/>
      <c r="K28" s="60"/>
      <c r="L28" s="191"/>
    </row>
    <row r="29" ht="20.1" customHeight="1" spans="1:12">
      <c r="A29" s="266"/>
      <c r="B29" s="263"/>
      <c r="C29" s="266"/>
      <c r="D29" s="263"/>
      <c r="E29" s="263"/>
      <c r="F29" s="265"/>
      <c r="G29" s="265"/>
      <c r="H29" s="83"/>
      <c r="I29" s="83"/>
      <c r="J29" s="83"/>
      <c r="K29" s="60"/>
      <c r="L29" s="60"/>
    </row>
    <row r="30" ht="20.1" customHeight="1" spans="1:12">
      <c r="A30" s="266"/>
      <c r="B30" s="266"/>
      <c r="C30" s="263"/>
      <c r="D30" s="263"/>
      <c r="E30" s="266"/>
      <c r="F30" s="265"/>
      <c r="G30" s="265"/>
      <c r="H30" s="83"/>
      <c r="I30" s="83"/>
      <c r="J30" s="83"/>
      <c r="K30" s="60"/>
      <c r="L30" s="60"/>
    </row>
    <row r="31" ht="20.1" customHeight="1" spans="1:12">
      <c r="A31" s="266"/>
      <c r="B31" s="266"/>
      <c r="C31" s="263"/>
      <c r="D31" s="263"/>
      <c r="E31" s="267"/>
      <c r="F31" s="265"/>
      <c r="G31" s="265"/>
      <c r="H31" s="265"/>
      <c r="I31" s="83"/>
      <c r="J31" s="265"/>
      <c r="K31" s="60"/>
      <c r="L31" s="60"/>
    </row>
    <row r="32" ht="20.1" customHeight="1" spans="1:12">
      <c r="A32" s="266"/>
      <c r="B32" s="266"/>
      <c r="C32" s="266"/>
      <c r="D32" s="263"/>
      <c r="E32" s="267"/>
      <c r="F32" s="265"/>
      <c r="G32" s="265"/>
      <c r="H32" s="265"/>
      <c r="I32" s="265"/>
      <c r="J32" s="265"/>
      <c r="K32" s="60"/>
      <c r="L32" s="60"/>
    </row>
    <row r="33" ht="20.1" customHeight="1" spans="1:12">
      <c r="A33" s="266"/>
      <c r="B33" s="266"/>
      <c r="C33" s="266"/>
      <c r="D33" s="263"/>
      <c r="E33" s="268"/>
      <c r="F33" s="265"/>
      <c r="G33" s="265"/>
      <c r="H33" s="265"/>
      <c r="I33" s="265"/>
      <c r="J33" s="265"/>
      <c r="K33" s="60"/>
      <c r="L33" s="60"/>
    </row>
    <row r="34" ht="20.1" customHeight="1" spans="1:12">
      <c r="A34" s="266"/>
      <c r="B34" s="266"/>
      <c r="C34" s="266"/>
      <c r="D34" s="266"/>
      <c r="E34" s="268"/>
      <c r="F34" s="265"/>
      <c r="G34" s="265"/>
      <c r="H34" s="265"/>
      <c r="I34" s="265"/>
      <c r="J34" s="265"/>
      <c r="K34" s="60"/>
      <c r="L34" s="60"/>
    </row>
    <row r="35" ht="20.1" customHeight="1" spans="1:12">
      <c r="A35" s="266"/>
      <c r="B35" s="266"/>
      <c r="C35" s="266"/>
      <c r="D35" s="266"/>
      <c r="E35" s="268"/>
      <c r="F35" s="265"/>
      <c r="G35" s="265"/>
      <c r="H35" s="265"/>
      <c r="I35" s="265"/>
      <c r="J35" s="265"/>
      <c r="K35" s="60"/>
      <c r="L35" s="60"/>
    </row>
    <row r="36" ht="20.1" customHeight="1" spans="1:12">
      <c r="A36" s="269"/>
      <c r="B36" s="269"/>
      <c r="C36" s="269"/>
      <c r="D36" s="269"/>
      <c r="E36" s="269"/>
      <c r="F36" s="270"/>
      <c r="G36" s="265"/>
      <c r="H36" s="265"/>
      <c r="I36" s="265"/>
      <c r="J36" s="265"/>
      <c r="K36" s="60"/>
      <c r="L36" s="60"/>
    </row>
    <row r="37" ht="20.1" customHeight="1" spans="1:12">
      <c r="A37" s="271"/>
      <c r="B37" s="271"/>
      <c r="C37" s="271"/>
      <c r="D37" s="271"/>
      <c r="E37" s="271"/>
      <c r="F37" s="270"/>
      <c r="G37" s="265"/>
      <c r="H37" s="265"/>
      <c r="I37" s="265"/>
      <c r="J37" s="265"/>
      <c r="K37" s="60"/>
      <c r="L37" s="60"/>
    </row>
    <row r="38" ht="20.1" customHeight="1" spans="1:12">
      <c r="A38" s="187"/>
      <c r="B38" s="187"/>
      <c r="C38" s="187"/>
      <c r="D38" s="187"/>
      <c r="E38" s="187"/>
      <c r="F38" s="187"/>
      <c r="G38" s="188"/>
      <c r="H38" s="188"/>
      <c r="I38" s="188"/>
      <c r="J38" s="188"/>
      <c r="K38" s="59"/>
      <c r="L38" s="59"/>
    </row>
    <row r="39" ht="20.1" customHeight="1" spans="1:12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59"/>
      <c r="L39" s="59"/>
    </row>
    <row r="40" ht="20.1" customHeight="1" spans="1:12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59"/>
      <c r="L40" s="59"/>
    </row>
    <row r="41" ht="20.1" customHeight="1" spans="1:12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59"/>
      <c r="L41" s="59"/>
    </row>
    <row r="42" ht="20.1" customHeight="1" spans="1:1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59"/>
      <c r="L42" s="59"/>
    </row>
    <row r="43" ht="20.1" customHeight="1" spans="1:12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59"/>
      <c r="L43" s="59"/>
    </row>
    <row r="44" ht="20.1" customHeight="1" spans="1:1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59"/>
      <c r="L44" s="59"/>
    </row>
    <row r="45" ht="20.1" customHeight="1" spans="1:1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59"/>
      <c r="L45" s="59"/>
    </row>
    <row r="46" ht="20.1" customHeight="1" spans="1:1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59"/>
      <c r="L46" s="59"/>
    </row>
  </sheetData>
  <sheetProtection formatCells="0" formatColumns="0" formatRows="0" insertRows="0" insertColumns="0" insertHyperlinks="0" deleteColumns="0" deleteRows="0" sort="0" autoFilter="0" pivotTables="0"/>
  <mergeCells count="11">
    <mergeCell ref="A2:J2"/>
    <mergeCell ref="A3:G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A3" sqref="A3:G3"/>
    </sheetView>
  </sheetViews>
  <sheetFormatPr defaultColWidth="9.16666666666667" defaultRowHeight="20.25" customHeight="1"/>
  <cols>
    <col min="1" max="1" width="31.5" customWidth="1"/>
    <col min="2" max="2" width="24.8333333333333" style="107" customWidth="1"/>
    <col min="3" max="3" width="31.5" style="107" customWidth="1"/>
    <col min="4" max="4" width="24.1666666666667" style="107" customWidth="1"/>
    <col min="5" max="8" width="19.8333333333333" style="107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94"/>
      <c r="B1" s="154"/>
      <c r="C1" s="154"/>
      <c r="D1" s="154"/>
      <c r="E1" s="154"/>
      <c r="F1" s="154"/>
      <c r="G1" s="154"/>
      <c r="H1" s="110" t="s">
        <v>126</v>
      </c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</row>
    <row r="2" customHeight="1" spans="1:34">
      <c r="A2" s="25" t="s">
        <v>127</v>
      </c>
      <c r="B2" s="112"/>
      <c r="C2" s="112"/>
      <c r="D2" s="112"/>
      <c r="E2" s="112"/>
      <c r="F2" s="112"/>
      <c r="G2" s="112"/>
      <c r="H2" s="112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customHeight="1" spans="1:34">
      <c r="A3" s="64" t="s">
        <v>61</v>
      </c>
      <c r="B3" s="64"/>
      <c r="C3" s="64"/>
      <c r="D3" s="64"/>
      <c r="E3" s="64"/>
      <c r="F3" s="64"/>
      <c r="G3" s="64"/>
      <c r="H3" s="110" t="s">
        <v>6</v>
      </c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</row>
    <row r="4" customHeight="1" spans="1:34">
      <c r="A4" s="195" t="s">
        <v>7</v>
      </c>
      <c r="B4" s="196"/>
      <c r="C4" s="197" t="s">
        <v>8</v>
      </c>
      <c r="D4" s="198"/>
      <c r="E4" s="198"/>
      <c r="F4" s="198"/>
      <c r="G4" s="198"/>
      <c r="H4" s="19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</row>
    <row r="5" ht="34.5" customHeight="1" spans="1:34">
      <c r="A5" s="199" t="s">
        <v>9</v>
      </c>
      <c r="B5" s="200" t="s">
        <v>10</v>
      </c>
      <c r="C5" s="201" t="s">
        <v>9</v>
      </c>
      <c r="D5" s="200" t="s">
        <v>63</v>
      </c>
      <c r="E5" s="200" t="s">
        <v>128</v>
      </c>
      <c r="F5" s="202" t="s">
        <v>129</v>
      </c>
      <c r="G5" s="200" t="s">
        <v>130</v>
      </c>
      <c r="H5" s="203" t="s">
        <v>131</v>
      </c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</row>
    <row r="6" customHeight="1" spans="1:34">
      <c r="A6" s="204" t="s">
        <v>132</v>
      </c>
      <c r="B6" s="205">
        <v>5632331.69</v>
      </c>
      <c r="C6" s="206" t="s">
        <v>133</v>
      </c>
      <c r="D6" s="205">
        <v>5632331.69</v>
      </c>
      <c r="E6" s="205">
        <f t="shared" ref="E6:H6" si="0">SUM(E7:E36)</f>
        <v>5632331.69</v>
      </c>
      <c r="F6" s="205">
        <f t="shared" si="0"/>
        <v>0</v>
      </c>
      <c r="G6" s="205">
        <f t="shared" si="0"/>
        <v>0</v>
      </c>
      <c r="H6" s="205">
        <f t="shared" si="0"/>
        <v>0</v>
      </c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</row>
    <row r="7" customHeight="1" spans="1:34">
      <c r="A7" s="204" t="s">
        <v>134</v>
      </c>
      <c r="B7" s="205">
        <v>5632331.69</v>
      </c>
      <c r="C7" s="206" t="s">
        <v>135</v>
      </c>
      <c r="D7" s="207">
        <f>SUM(E7:H7)</f>
        <v>4149385.82</v>
      </c>
      <c r="E7" s="205">
        <v>4149385.82</v>
      </c>
      <c r="F7" s="205"/>
      <c r="G7" s="208"/>
      <c r="H7" s="205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</row>
    <row r="8" customHeight="1" spans="1:34">
      <c r="A8" s="204" t="s">
        <v>136</v>
      </c>
      <c r="B8" s="209"/>
      <c r="C8" s="206" t="s">
        <v>137</v>
      </c>
      <c r="D8" s="207">
        <f t="shared" ref="D7:D37" si="1">SUM(E8:H8)</f>
        <v>0</v>
      </c>
      <c r="E8" s="209"/>
      <c r="F8" s="209"/>
      <c r="G8" s="208"/>
      <c r="H8" s="209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</row>
    <row r="9" customHeight="1" spans="1:34">
      <c r="A9" s="204" t="s">
        <v>138</v>
      </c>
      <c r="B9" s="210" t="s">
        <v>16</v>
      </c>
      <c r="C9" s="206" t="s">
        <v>139</v>
      </c>
      <c r="D9" s="207">
        <f t="shared" si="1"/>
        <v>0</v>
      </c>
      <c r="E9" s="209"/>
      <c r="F9" s="209"/>
      <c r="G9" s="208"/>
      <c r="H9" s="209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</row>
    <row r="10" customHeight="1" spans="1:34">
      <c r="A10" s="204" t="s">
        <v>140</v>
      </c>
      <c r="B10" s="211">
        <f>SUM(B11:B14)</f>
        <v>0</v>
      </c>
      <c r="C10" s="206" t="s">
        <v>141</v>
      </c>
      <c r="D10" s="207">
        <f t="shared" si="1"/>
        <v>0</v>
      </c>
      <c r="E10" s="209"/>
      <c r="F10" s="209"/>
      <c r="G10" s="208"/>
      <c r="H10" s="209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</row>
    <row r="11" customHeight="1" spans="1:34">
      <c r="A11" s="204" t="s">
        <v>134</v>
      </c>
      <c r="B11" s="209"/>
      <c r="C11" s="206" t="s">
        <v>142</v>
      </c>
      <c r="D11" s="207">
        <f t="shared" si="1"/>
        <v>0</v>
      </c>
      <c r="E11" s="209"/>
      <c r="F11" s="209"/>
      <c r="G11" s="208"/>
      <c r="H11" s="209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</row>
    <row r="12" customHeight="1" spans="1:34">
      <c r="A12" s="204" t="s">
        <v>136</v>
      </c>
      <c r="B12" s="209"/>
      <c r="C12" s="206" t="s">
        <v>143</v>
      </c>
      <c r="D12" s="207">
        <f t="shared" si="1"/>
        <v>0</v>
      </c>
      <c r="E12" s="209"/>
      <c r="F12" s="209"/>
      <c r="G12" s="208"/>
      <c r="H12" s="209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</row>
    <row r="13" customHeight="1" spans="1:34">
      <c r="A13" s="204" t="s">
        <v>138</v>
      </c>
      <c r="B13" s="209" t="s">
        <v>16</v>
      </c>
      <c r="C13" s="206" t="s">
        <v>144</v>
      </c>
      <c r="D13" s="207">
        <f t="shared" si="1"/>
        <v>0</v>
      </c>
      <c r="E13" s="209"/>
      <c r="F13" s="209"/>
      <c r="G13" s="208"/>
      <c r="H13" s="209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</row>
    <row r="14" customHeight="1" spans="1:34">
      <c r="A14" s="204" t="s">
        <v>145</v>
      </c>
      <c r="B14" s="210"/>
      <c r="C14" s="206" t="s">
        <v>146</v>
      </c>
      <c r="D14" s="207">
        <f t="shared" si="1"/>
        <v>690698.16</v>
      </c>
      <c r="E14" s="209">
        <v>690698.16</v>
      </c>
      <c r="F14" s="209"/>
      <c r="G14" s="208"/>
      <c r="H14" s="209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</row>
    <row r="15" customHeight="1" spans="1:34">
      <c r="A15" s="212"/>
      <c r="B15" s="213"/>
      <c r="C15" s="206" t="s">
        <v>147</v>
      </c>
      <c r="D15" s="207">
        <f t="shared" si="1"/>
        <v>0</v>
      </c>
      <c r="E15" s="209"/>
      <c r="F15" s="209"/>
      <c r="G15" s="208"/>
      <c r="H15" s="209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</row>
    <row r="16" customHeight="1" spans="1:34">
      <c r="A16" s="212"/>
      <c r="B16" s="210"/>
      <c r="C16" s="206" t="s">
        <v>148</v>
      </c>
      <c r="D16" s="207">
        <f t="shared" si="1"/>
        <v>328224.15</v>
      </c>
      <c r="E16" s="209">
        <v>328224.15</v>
      </c>
      <c r="F16" s="209"/>
      <c r="G16" s="208"/>
      <c r="H16" s="20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</row>
    <row r="17" customHeight="1" spans="1:34">
      <c r="A17" s="212"/>
      <c r="B17" s="210"/>
      <c r="C17" s="206" t="s">
        <v>149</v>
      </c>
      <c r="D17" s="207">
        <f t="shared" si="1"/>
        <v>0</v>
      </c>
      <c r="E17" s="209"/>
      <c r="F17" s="209"/>
      <c r="G17" s="208"/>
      <c r="H17" s="209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</row>
    <row r="18" customHeight="1" spans="1:34">
      <c r="A18" s="212"/>
      <c r="B18" s="210"/>
      <c r="C18" s="206" t="s">
        <v>150</v>
      </c>
      <c r="D18" s="207">
        <f t="shared" si="1"/>
        <v>0</v>
      </c>
      <c r="E18" s="209"/>
      <c r="F18" s="209"/>
      <c r="G18" s="208"/>
      <c r="H18" s="209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</row>
    <row r="19" customHeight="1" spans="1:34">
      <c r="A19" s="212"/>
      <c r="B19" s="210"/>
      <c r="C19" s="206" t="s">
        <v>151</v>
      </c>
      <c r="D19" s="207">
        <f t="shared" si="1"/>
        <v>0</v>
      </c>
      <c r="E19" s="209"/>
      <c r="F19" s="209"/>
      <c r="G19" s="208"/>
      <c r="H19" s="209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</row>
    <row r="20" customHeight="1" spans="1:34">
      <c r="A20" s="212"/>
      <c r="B20" s="210"/>
      <c r="C20" s="206" t="s">
        <v>152</v>
      </c>
      <c r="D20" s="207">
        <f t="shared" si="1"/>
        <v>0</v>
      </c>
      <c r="E20" s="209"/>
      <c r="F20" s="209"/>
      <c r="G20" s="208"/>
      <c r="H20" s="209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</row>
    <row r="21" customHeight="1" spans="1:34">
      <c r="A21" s="212"/>
      <c r="B21" s="210"/>
      <c r="C21" s="206" t="s">
        <v>153</v>
      </c>
      <c r="D21" s="207">
        <f t="shared" si="1"/>
        <v>0</v>
      </c>
      <c r="E21" s="209"/>
      <c r="F21" s="209"/>
      <c r="G21" s="208"/>
      <c r="H21" s="209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</row>
    <row r="22" customHeight="1" spans="1:34">
      <c r="A22" s="212"/>
      <c r="B22" s="210"/>
      <c r="C22" s="206" t="s">
        <v>154</v>
      </c>
      <c r="D22" s="207">
        <f t="shared" si="1"/>
        <v>0</v>
      </c>
      <c r="E22" s="209"/>
      <c r="F22" s="209"/>
      <c r="G22" s="208"/>
      <c r="H22" s="209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</row>
    <row r="23" customHeight="1" spans="1:34">
      <c r="A23" s="212"/>
      <c r="B23" s="210"/>
      <c r="C23" s="206" t="s">
        <v>155</v>
      </c>
      <c r="D23" s="207">
        <f t="shared" si="1"/>
        <v>0</v>
      </c>
      <c r="E23" s="209"/>
      <c r="F23" s="209"/>
      <c r="G23" s="208"/>
      <c r="H23" s="209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</row>
    <row r="24" customHeight="1" spans="1:34">
      <c r="A24" s="212"/>
      <c r="B24" s="210"/>
      <c r="C24" s="206" t="s">
        <v>156</v>
      </c>
      <c r="D24" s="207">
        <f t="shared" si="1"/>
        <v>0</v>
      </c>
      <c r="E24" s="209"/>
      <c r="F24" s="209"/>
      <c r="G24" s="208"/>
      <c r="H24" s="209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</row>
    <row r="25" customHeight="1" spans="1:34">
      <c r="A25" s="212"/>
      <c r="B25" s="210"/>
      <c r="C25" s="206" t="s">
        <v>157</v>
      </c>
      <c r="D25" s="207">
        <f t="shared" si="1"/>
        <v>0</v>
      </c>
      <c r="E25" s="209"/>
      <c r="F25" s="209"/>
      <c r="G25" s="208"/>
      <c r="H25" s="209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</row>
    <row r="26" customHeight="1" spans="1:34">
      <c r="A26" s="204"/>
      <c r="B26" s="210"/>
      <c r="C26" s="206" t="s">
        <v>158</v>
      </c>
      <c r="D26" s="207">
        <f t="shared" si="1"/>
        <v>464023.56</v>
      </c>
      <c r="E26" s="209">
        <v>464023.56</v>
      </c>
      <c r="F26" s="209"/>
      <c r="G26" s="208"/>
      <c r="H26" s="209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</row>
    <row r="27" customHeight="1" spans="1:34">
      <c r="A27" s="204"/>
      <c r="B27" s="210"/>
      <c r="C27" s="206" t="s">
        <v>159</v>
      </c>
      <c r="D27" s="207">
        <f t="shared" si="1"/>
        <v>0</v>
      </c>
      <c r="E27" s="209"/>
      <c r="F27" s="209"/>
      <c r="G27" s="208"/>
      <c r="H27" s="209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</row>
    <row r="28" customHeight="1" spans="1:34">
      <c r="A28" s="204"/>
      <c r="B28" s="210"/>
      <c r="C28" s="206" t="s">
        <v>160</v>
      </c>
      <c r="D28" s="207">
        <f t="shared" si="1"/>
        <v>0</v>
      </c>
      <c r="E28" s="209"/>
      <c r="F28" s="209"/>
      <c r="G28" s="208"/>
      <c r="H28" s="209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</row>
    <row r="29" customHeight="1" spans="1:34">
      <c r="A29" s="204"/>
      <c r="B29" s="210"/>
      <c r="C29" s="206" t="s">
        <v>161</v>
      </c>
      <c r="D29" s="207"/>
      <c r="E29" s="209"/>
      <c r="F29" s="209"/>
      <c r="G29" s="208"/>
      <c r="H29" s="209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</row>
    <row r="30" customHeight="1" spans="1:34">
      <c r="A30" s="204"/>
      <c r="B30" s="210"/>
      <c r="C30" s="206" t="s">
        <v>162</v>
      </c>
      <c r="D30" s="207">
        <f t="shared" si="1"/>
        <v>0</v>
      </c>
      <c r="E30" s="209"/>
      <c r="F30" s="209"/>
      <c r="G30" s="208"/>
      <c r="H30" s="209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</row>
    <row r="31" customHeight="1" spans="1:34">
      <c r="A31" s="204"/>
      <c r="B31" s="210"/>
      <c r="C31" s="206" t="s">
        <v>163</v>
      </c>
      <c r="D31" s="207">
        <f t="shared" si="1"/>
        <v>0</v>
      </c>
      <c r="E31" s="209"/>
      <c r="F31" s="209"/>
      <c r="G31" s="208"/>
      <c r="H31" s="209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</row>
    <row r="32" customHeight="1" spans="1:34">
      <c r="A32" s="204"/>
      <c r="B32" s="210"/>
      <c r="C32" s="206" t="s">
        <v>164</v>
      </c>
      <c r="D32" s="207">
        <f t="shared" si="1"/>
        <v>0</v>
      </c>
      <c r="E32" s="209"/>
      <c r="F32" s="209"/>
      <c r="G32" s="208"/>
      <c r="H32" s="209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</row>
    <row r="33" customHeight="1" spans="1:34">
      <c r="A33" s="204"/>
      <c r="B33" s="210"/>
      <c r="C33" s="206" t="s">
        <v>165</v>
      </c>
      <c r="D33" s="207">
        <f t="shared" si="1"/>
        <v>0</v>
      </c>
      <c r="E33" s="209"/>
      <c r="F33" s="209"/>
      <c r="G33" s="208"/>
      <c r="H33" s="209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</row>
    <row r="34" customHeight="1" spans="1:34">
      <c r="A34" s="204"/>
      <c r="B34" s="210"/>
      <c r="C34" s="206" t="s">
        <v>166</v>
      </c>
      <c r="D34" s="207">
        <f t="shared" si="1"/>
        <v>0</v>
      </c>
      <c r="E34" s="209"/>
      <c r="F34" s="209"/>
      <c r="G34" s="208"/>
      <c r="H34" s="209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</row>
    <row r="35" customHeight="1" spans="1:34">
      <c r="A35" s="204"/>
      <c r="B35" s="210"/>
      <c r="C35" s="206" t="s">
        <v>167</v>
      </c>
      <c r="D35" s="207">
        <f t="shared" si="1"/>
        <v>0</v>
      </c>
      <c r="E35" s="214"/>
      <c r="F35" s="214"/>
      <c r="G35" s="215"/>
      <c r="H35" s="214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</row>
    <row r="36" customHeight="1" spans="1:34">
      <c r="A36" s="216"/>
      <c r="B36" s="217"/>
      <c r="C36" s="218" t="s">
        <v>168</v>
      </c>
      <c r="D36" s="207">
        <f t="shared" si="1"/>
        <v>0</v>
      </c>
      <c r="E36" s="219"/>
      <c r="F36" s="219"/>
      <c r="G36" s="220"/>
      <c r="H36" s="221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</row>
    <row r="37" customHeight="1" spans="1:34">
      <c r="A37" s="204"/>
      <c r="B37" s="210"/>
      <c r="C37" s="222" t="s">
        <v>169</v>
      </c>
      <c r="D37" s="207">
        <f t="shared" si="1"/>
        <v>0</v>
      </c>
      <c r="E37" s="210"/>
      <c r="F37" s="210"/>
      <c r="G37" s="223"/>
      <c r="H37" s="224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</row>
    <row r="38" customHeight="1" spans="1:34">
      <c r="A38" s="204"/>
      <c r="B38" s="225"/>
      <c r="C38" s="222"/>
      <c r="D38" s="207"/>
      <c r="E38" s="226"/>
      <c r="F38" s="226"/>
      <c r="G38" s="227"/>
      <c r="H38" s="228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</row>
    <row r="39" customHeight="1" spans="1:34">
      <c r="A39" s="216" t="s">
        <v>57</v>
      </c>
      <c r="B39" s="229">
        <f>SUM(B6,B10)</f>
        <v>5632331.69</v>
      </c>
      <c r="C39" s="218" t="s">
        <v>58</v>
      </c>
      <c r="D39" s="207">
        <f>SUM(E39:H39)</f>
        <v>5632331.69</v>
      </c>
      <c r="E39" s="230">
        <f>SUM(E7:E37)</f>
        <v>5632331.69</v>
      </c>
      <c r="F39" s="230">
        <f>SUM(F7:F37)</f>
        <v>0</v>
      </c>
      <c r="G39" s="231">
        <f>SUM(G7:G37)</f>
        <v>0</v>
      </c>
      <c r="H39" s="232">
        <f>SUM(H7:H37)</f>
        <v>0</v>
      </c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</row>
    <row r="40" customHeight="1" spans="1:34">
      <c r="A40" s="233"/>
      <c r="B40" s="234"/>
      <c r="C40" s="235"/>
      <c r="D40" s="235"/>
      <c r="E40" s="235"/>
      <c r="F40" s="235"/>
      <c r="G40" s="235"/>
      <c r="H40" s="15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</row>
  </sheetData>
  <sheetProtection formatCells="0" formatColumns="0" formatRows="0" insertRows="0" insertColumns="0" insertHyperlinks="0" deleteColumns="0" deleteRows="0" sort="0" autoFilter="0" pivotTables="0"/>
  <mergeCells count="4">
    <mergeCell ref="A2:H2"/>
    <mergeCell ref="A3:G3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32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62"/>
  <sheetViews>
    <sheetView showGridLines="0" showZeros="0" workbookViewId="0">
      <selection activeCell="A25" sqref="$A25:$XFD25"/>
    </sheetView>
  </sheetViews>
  <sheetFormatPr defaultColWidth="9.16666666666667" defaultRowHeight="12.75" customHeight="1"/>
  <cols>
    <col min="1" max="1" width="6.33333333333333" customWidth="1"/>
    <col min="2" max="2" width="10.5" customWidth="1"/>
    <col min="3" max="3" width="9.16666666666667" customWidth="1"/>
    <col min="4" max="4" width="30.6666666666667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4" t="s">
        <v>170</v>
      </c>
    </row>
    <row r="2" s="163" customFormat="1" ht="20.1" customHeight="1" spans="1:35">
      <c r="A2" s="25" t="s">
        <v>171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ht="20.1" customHeight="1" spans="1:35">
      <c r="A3" s="64" t="s">
        <v>61</v>
      </c>
      <c r="B3" s="64"/>
      <c r="C3" s="64"/>
      <c r="D3" s="64"/>
      <c r="E3" s="64"/>
      <c r="F3" s="64"/>
      <c r="G3" s="64"/>
      <c r="H3" s="65"/>
      <c r="I3" s="65"/>
      <c r="J3" s="65"/>
      <c r="K3" s="65"/>
      <c r="L3" s="65"/>
      <c r="M3" s="65"/>
      <c r="N3" s="65"/>
      <c r="O3" s="65"/>
      <c r="P3" s="65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24" t="s">
        <v>6</v>
      </c>
    </row>
    <row r="4" ht="20.1" customHeight="1" spans="1:35">
      <c r="A4" s="29" t="s">
        <v>62</v>
      </c>
      <c r="B4" s="30"/>
      <c r="C4" s="164"/>
      <c r="D4" s="31"/>
      <c r="E4" s="165" t="s">
        <v>172</v>
      </c>
      <c r="F4" s="166" t="s">
        <v>173</v>
      </c>
      <c r="G4" s="167"/>
      <c r="H4" s="167"/>
      <c r="I4" s="167"/>
      <c r="J4" s="167"/>
      <c r="K4" s="167"/>
      <c r="L4" s="167"/>
      <c r="M4" s="167"/>
      <c r="N4" s="167"/>
      <c r="O4" s="189"/>
      <c r="P4" s="166" t="s">
        <v>174</v>
      </c>
      <c r="Q4" s="167"/>
      <c r="R4" s="167"/>
      <c r="S4" s="167"/>
      <c r="T4" s="167"/>
      <c r="U4" s="167"/>
      <c r="V4" s="167"/>
      <c r="W4" s="167"/>
      <c r="X4" s="167"/>
      <c r="Y4" s="189"/>
      <c r="Z4" s="166" t="s">
        <v>175</v>
      </c>
      <c r="AA4" s="167"/>
      <c r="AB4" s="167"/>
      <c r="AC4" s="167"/>
      <c r="AD4" s="167"/>
      <c r="AE4" s="167"/>
      <c r="AF4" s="167"/>
      <c r="AG4" s="167"/>
      <c r="AH4" s="167"/>
      <c r="AI4" s="189"/>
    </row>
    <row r="5" ht="21" customHeight="1" spans="1:35">
      <c r="A5" s="29" t="s">
        <v>71</v>
      </c>
      <c r="B5" s="30"/>
      <c r="C5" s="168" t="s">
        <v>72</v>
      </c>
      <c r="D5" s="169" t="s">
        <v>73</v>
      </c>
      <c r="E5" s="66"/>
      <c r="F5" s="168" t="s">
        <v>63</v>
      </c>
      <c r="G5" s="168" t="s">
        <v>176</v>
      </c>
      <c r="H5" s="168"/>
      <c r="I5" s="168"/>
      <c r="J5" s="168" t="s">
        <v>177</v>
      </c>
      <c r="K5" s="168"/>
      <c r="L5" s="168"/>
      <c r="M5" s="168" t="s">
        <v>178</v>
      </c>
      <c r="N5" s="168"/>
      <c r="O5" s="168"/>
      <c r="P5" s="168" t="s">
        <v>63</v>
      </c>
      <c r="Q5" s="168" t="s">
        <v>176</v>
      </c>
      <c r="R5" s="168"/>
      <c r="S5" s="168"/>
      <c r="T5" s="168" t="s">
        <v>177</v>
      </c>
      <c r="U5" s="168"/>
      <c r="V5" s="168"/>
      <c r="W5" s="168" t="s">
        <v>178</v>
      </c>
      <c r="X5" s="168"/>
      <c r="Y5" s="168"/>
      <c r="Z5" s="168" t="s">
        <v>63</v>
      </c>
      <c r="AA5" s="168" t="s">
        <v>176</v>
      </c>
      <c r="AB5" s="168"/>
      <c r="AC5" s="168"/>
      <c r="AD5" s="168" t="s">
        <v>177</v>
      </c>
      <c r="AE5" s="168"/>
      <c r="AF5" s="168"/>
      <c r="AG5" s="168" t="s">
        <v>178</v>
      </c>
      <c r="AH5" s="168"/>
      <c r="AI5" s="168"/>
    </row>
    <row r="6" ht="30.75" customHeight="1" spans="1:35">
      <c r="A6" s="38" t="s">
        <v>83</v>
      </c>
      <c r="B6" s="170" t="s">
        <v>84</v>
      </c>
      <c r="C6" s="168"/>
      <c r="D6" s="46"/>
      <c r="E6" s="41"/>
      <c r="F6" s="168"/>
      <c r="G6" s="168" t="s">
        <v>78</v>
      </c>
      <c r="H6" s="168" t="s">
        <v>121</v>
      </c>
      <c r="I6" s="168" t="s">
        <v>122</v>
      </c>
      <c r="J6" s="168" t="s">
        <v>78</v>
      </c>
      <c r="K6" s="168" t="s">
        <v>121</v>
      </c>
      <c r="L6" s="168" t="s">
        <v>122</v>
      </c>
      <c r="M6" s="168" t="s">
        <v>78</v>
      </c>
      <c r="N6" s="168" t="s">
        <v>121</v>
      </c>
      <c r="O6" s="168" t="s">
        <v>122</v>
      </c>
      <c r="P6" s="168"/>
      <c r="Q6" s="168" t="s">
        <v>78</v>
      </c>
      <c r="R6" s="168" t="s">
        <v>121</v>
      </c>
      <c r="S6" s="168" t="s">
        <v>122</v>
      </c>
      <c r="T6" s="168" t="s">
        <v>78</v>
      </c>
      <c r="U6" s="168" t="s">
        <v>121</v>
      </c>
      <c r="V6" s="168" t="s">
        <v>122</v>
      </c>
      <c r="W6" s="168" t="s">
        <v>78</v>
      </c>
      <c r="X6" s="168" t="s">
        <v>121</v>
      </c>
      <c r="Y6" s="168" t="s">
        <v>122</v>
      </c>
      <c r="Z6" s="168"/>
      <c r="AA6" s="168" t="s">
        <v>78</v>
      </c>
      <c r="AB6" s="168" t="s">
        <v>121</v>
      </c>
      <c r="AC6" s="168" t="s">
        <v>122</v>
      </c>
      <c r="AD6" s="168" t="s">
        <v>78</v>
      </c>
      <c r="AE6" s="168" t="s">
        <v>121</v>
      </c>
      <c r="AF6" s="168" t="s">
        <v>122</v>
      </c>
      <c r="AG6" s="168" t="s">
        <v>78</v>
      </c>
      <c r="AH6" s="168" t="s">
        <v>121</v>
      </c>
      <c r="AI6" s="168" t="s">
        <v>122</v>
      </c>
    </row>
    <row r="7" ht="30.75" customHeight="1" spans="1:35">
      <c r="A7" s="171"/>
      <c r="B7" s="171"/>
      <c r="C7" s="172" t="s">
        <v>86</v>
      </c>
      <c r="D7" s="172" t="s">
        <v>0</v>
      </c>
      <c r="E7" s="173">
        <f>SUM(F7,P7,Z7)</f>
        <v>5632331.69</v>
      </c>
      <c r="F7" s="173">
        <f>SUM(G7,J7,M7)</f>
        <v>5632331.69</v>
      </c>
      <c r="G7" s="173">
        <f>SUM(H7,I7)</f>
        <v>5632331.69</v>
      </c>
      <c r="H7" s="173">
        <v>5632331.69</v>
      </c>
      <c r="I7" s="173"/>
      <c r="J7" s="173"/>
      <c r="K7" s="173"/>
      <c r="L7" s="173"/>
      <c r="M7" s="173">
        <f>SUM(N7,O7)</f>
        <v>0</v>
      </c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</row>
    <row r="8" ht="30.75" customHeight="1" spans="1:35">
      <c r="A8" s="45" t="s">
        <v>179</v>
      </c>
      <c r="B8" s="174"/>
      <c r="C8" s="174" t="s">
        <v>86</v>
      </c>
      <c r="D8" s="175" t="s">
        <v>180</v>
      </c>
      <c r="E8" s="173">
        <v>4396265.69</v>
      </c>
      <c r="F8" s="173">
        <v>4396265.69</v>
      </c>
      <c r="G8" s="173">
        <v>4396265.69</v>
      </c>
      <c r="H8" s="173">
        <v>4396265.69</v>
      </c>
      <c r="I8" s="173"/>
      <c r="J8" s="173"/>
      <c r="K8" s="173"/>
      <c r="L8" s="173"/>
      <c r="M8" s="173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</row>
    <row r="9" ht="30.75" customHeight="1" spans="1:35">
      <c r="A9" s="174"/>
      <c r="B9" s="45" t="s">
        <v>181</v>
      </c>
      <c r="C9" s="174" t="s">
        <v>86</v>
      </c>
      <c r="D9" s="175" t="s">
        <v>182</v>
      </c>
      <c r="E9" s="173">
        <v>1282548</v>
      </c>
      <c r="F9" s="173">
        <v>1282548</v>
      </c>
      <c r="G9" s="173">
        <v>1282548</v>
      </c>
      <c r="H9" s="173">
        <v>1282548</v>
      </c>
      <c r="I9" s="173"/>
      <c r="J9" s="173"/>
      <c r="K9" s="173"/>
      <c r="L9" s="173"/>
      <c r="M9" s="173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</row>
    <row r="10" ht="30.75" customHeight="1" spans="1:35">
      <c r="A10" s="174"/>
      <c r="B10" s="45" t="s">
        <v>183</v>
      </c>
      <c r="C10" s="174" t="s">
        <v>86</v>
      </c>
      <c r="D10" s="175" t="s">
        <v>184</v>
      </c>
      <c r="E10" s="173">
        <v>1455732</v>
      </c>
      <c r="F10" s="173">
        <v>1455732</v>
      </c>
      <c r="G10" s="173">
        <v>1455732</v>
      </c>
      <c r="H10" s="173">
        <v>1455732</v>
      </c>
      <c r="I10" s="173"/>
      <c r="J10" s="173"/>
      <c r="K10" s="173"/>
      <c r="L10" s="173"/>
      <c r="M10" s="173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</row>
    <row r="11" ht="30.75" customHeight="1" spans="1:35">
      <c r="A11" s="174"/>
      <c r="B11" s="45" t="s">
        <v>185</v>
      </c>
      <c r="C11" s="174" t="s">
        <v>86</v>
      </c>
      <c r="D11" s="175" t="s">
        <v>186</v>
      </c>
      <c r="E11" s="173">
        <v>106879</v>
      </c>
      <c r="F11" s="173">
        <v>106879</v>
      </c>
      <c r="G11" s="173">
        <v>106879</v>
      </c>
      <c r="H11" s="173">
        <v>106879</v>
      </c>
      <c r="I11" s="173"/>
      <c r="J11" s="173"/>
      <c r="K11" s="173"/>
      <c r="L11" s="173"/>
      <c r="M11" s="173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</row>
    <row r="12" ht="30.75" customHeight="1" spans="1:35">
      <c r="A12" s="174"/>
      <c r="B12" s="45" t="s">
        <v>187</v>
      </c>
      <c r="C12" s="174" t="s">
        <v>86</v>
      </c>
      <c r="D12" s="175" t="s">
        <v>188</v>
      </c>
      <c r="E12" s="173">
        <v>28704</v>
      </c>
      <c r="F12" s="173">
        <v>28704</v>
      </c>
      <c r="G12" s="173">
        <v>28704</v>
      </c>
      <c r="H12" s="173">
        <v>28704</v>
      </c>
      <c r="I12" s="173"/>
      <c r="J12" s="173"/>
      <c r="K12" s="173"/>
      <c r="L12" s="173"/>
      <c r="M12" s="173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</row>
    <row r="13" ht="30.75" customHeight="1" spans="1:35">
      <c r="A13" s="174"/>
      <c r="B13" s="45" t="s">
        <v>189</v>
      </c>
      <c r="C13" s="174" t="s">
        <v>86</v>
      </c>
      <c r="D13" s="175" t="s">
        <v>190</v>
      </c>
      <c r="E13" s="173">
        <v>460503.52</v>
      </c>
      <c r="F13" s="173">
        <v>460503.52</v>
      </c>
      <c r="G13" s="173">
        <v>460503.52</v>
      </c>
      <c r="H13" s="173">
        <v>460503.52</v>
      </c>
      <c r="I13" s="173"/>
      <c r="J13" s="173"/>
      <c r="K13" s="173"/>
      <c r="L13" s="173"/>
      <c r="M13" s="173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</row>
    <row r="14" ht="30.75" customHeight="1" spans="1:35">
      <c r="A14" s="174"/>
      <c r="B14" s="45" t="s">
        <v>191</v>
      </c>
      <c r="C14" s="174" t="s">
        <v>86</v>
      </c>
      <c r="D14" s="175" t="s">
        <v>192</v>
      </c>
      <c r="E14" s="173">
        <v>230194.64</v>
      </c>
      <c r="F14" s="173">
        <v>230194.64</v>
      </c>
      <c r="G14" s="173">
        <v>230194.64</v>
      </c>
      <c r="H14" s="173">
        <v>230194.64</v>
      </c>
      <c r="I14" s="173"/>
      <c r="J14" s="173"/>
      <c r="K14" s="173"/>
      <c r="L14" s="173"/>
      <c r="M14" s="173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</row>
    <row r="15" ht="30.75" customHeight="1" spans="1:35">
      <c r="A15" s="174"/>
      <c r="B15" s="45" t="s">
        <v>193</v>
      </c>
      <c r="C15" s="174" t="s">
        <v>86</v>
      </c>
      <c r="D15" s="175" t="s">
        <v>194</v>
      </c>
      <c r="E15" s="173">
        <v>201470.29</v>
      </c>
      <c r="F15" s="173">
        <v>201470.29</v>
      </c>
      <c r="G15" s="173">
        <v>201470.29</v>
      </c>
      <c r="H15" s="173">
        <v>201470.29</v>
      </c>
      <c r="I15" s="173"/>
      <c r="J15" s="173"/>
      <c r="K15" s="173"/>
      <c r="L15" s="173"/>
      <c r="M15" s="173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</row>
    <row r="16" ht="30.75" customHeight="1" spans="1:35">
      <c r="A16" s="174"/>
      <c r="B16" s="45" t="s">
        <v>195</v>
      </c>
      <c r="C16" s="174" t="s">
        <v>86</v>
      </c>
      <c r="D16" s="175" t="s">
        <v>196</v>
      </c>
      <c r="E16" s="173">
        <v>126753.86</v>
      </c>
      <c r="F16" s="173">
        <v>126753.86</v>
      </c>
      <c r="G16" s="173">
        <v>126753.86</v>
      </c>
      <c r="H16" s="173">
        <v>126753.86</v>
      </c>
      <c r="I16" s="173"/>
      <c r="J16" s="173"/>
      <c r="K16" s="173"/>
      <c r="L16" s="173"/>
      <c r="M16" s="173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</row>
    <row r="17" ht="30.75" customHeight="1" spans="1:35">
      <c r="A17" s="174"/>
      <c r="B17" s="45" t="s">
        <v>197</v>
      </c>
      <c r="C17" s="174" t="s">
        <v>86</v>
      </c>
      <c r="D17" s="175" t="s">
        <v>198</v>
      </c>
      <c r="E17" s="173">
        <v>39456.82</v>
      </c>
      <c r="F17" s="173">
        <v>39456.82</v>
      </c>
      <c r="G17" s="173">
        <v>39456.82</v>
      </c>
      <c r="H17" s="173">
        <v>39456.82</v>
      </c>
      <c r="I17" s="173"/>
      <c r="J17" s="173"/>
      <c r="K17" s="173"/>
      <c r="L17" s="173"/>
      <c r="M17" s="173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</row>
    <row r="18" ht="30.75" customHeight="1" spans="1:35">
      <c r="A18" s="174"/>
      <c r="B18" s="45" t="s">
        <v>199</v>
      </c>
      <c r="C18" s="174" t="s">
        <v>86</v>
      </c>
      <c r="D18" s="175" t="s">
        <v>200</v>
      </c>
      <c r="E18" s="173">
        <v>464023.56</v>
      </c>
      <c r="F18" s="173">
        <v>464023.56</v>
      </c>
      <c r="G18" s="173">
        <v>464023.56</v>
      </c>
      <c r="H18" s="173">
        <v>464023.56</v>
      </c>
      <c r="I18" s="173"/>
      <c r="J18" s="173"/>
      <c r="K18" s="173"/>
      <c r="L18" s="173"/>
      <c r="M18" s="173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</row>
    <row r="19" ht="30.75" customHeight="1" spans="1:35">
      <c r="A19" s="174" t="s">
        <v>201</v>
      </c>
      <c r="B19" s="174"/>
      <c r="C19" s="174" t="s">
        <v>86</v>
      </c>
      <c r="D19" s="175" t="s">
        <v>202</v>
      </c>
      <c r="E19" s="173">
        <v>1045000</v>
      </c>
      <c r="F19" s="173">
        <v>1045000</v>
      </c>
      <c r="G19" s="173">
        <v>1045000</v>
      </c>
      <c r="H19" s="173">
        <v>1045000</v>
      </c>
      <c r="I19" s="173"/>
      <c r="J19" s="173"/>
      <c r="K19" s="173"/>
      <c r="L19" s="173"/>
      <c r="M19" s="173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</row>
    <row r="20" ht="30.75" customHeight="1" spans="1:35">
      <c r="A20" s="174"/>
      <c r="B20" s="45" t="s">
        <v>203</v>
      </c>
      <c r="C20" s="174" t="s">
        <v>86</v>
      </c>
      <c r="D20" s="175" t="s">
        <v>204</v>
      </c>
      <c r="E20" s="173">
        <v>213500</v>
      </c>
      <c r="F20" s="173">
        <v>213500</v>
      </c>
      <c r="G20" s="173">
        <v>213500</v>
      </c>
      <c r="H20" s="173">
        <v>213500</v>
      </c>
      <c r="I20" s="173"/>
      <c r="J20" s="173"/>
      <c r="K20" s="173"/>
      <c r="L20" s="173"/>
      <c r="M20" s="173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</row>
    <row r="21" ht="30.75" customHeight="1" spans="1:35">
      <c r="A21" s="174"/>
      <c r="B21" s="45" t="s">
        <v>205</v>
      </c>
      <c r="C21" s="174" t="s">
        <v>86</v>
      </c>
      <c r="D21" s="175" t="s">
        <v>206</v>
      </c>
      <c r="E21" s="173">
        <v>13000</v>
      </c>
      <c r="F21" s="173">
        <v>13000</v>
      </c>
      <c r="G21" s="173">
        <v>13000</v>
      </c>
      <c r="H21" s="173">
        <v>13000</v>
      </c>
      <c r="I21" s="173"/>
      <c r="J21" s="173"/>
      <c r="K21" s="173"/>
      <c r="L21" s="173"/>
      <c r="M21" s="173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</row>
    <row r="22" ht="30.75" customHeight="1" spans="1:35">
      <c r="A22" s="174"/>
      <c r="B22" s="45" t="s">
        <v>207</v>
      </c>
      <c r="C22" s="174" t="s">
        <v>86</v>
      </c>
      <c r="D22" s="175" t="s">
        <v>208</v>
      </c>
      <c r="E22" s="173">
        <v>25000</v>
      </c>
      <c r="F22" s="173">
        <v>25000</v>
      </c>
      <c r="G22" s="173">
        <v>25000</v>
      </c>
      <c r="H22" s="173">
        <v>25000</v>
      </c>
      <c r="I22" s="173"/>
      <c r="J22" s="173"/>
      <c r="K22" s="173"/>
      <c r="L22" s="173"/>
      <c r="M22" s="173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</row>
    <row r="23" ht="30.75" customHeight="1" spans="1:35">
      <c r="A23" s="174"/>
      <c r="B23" s="45" t="s">
        <v>209</v>
      </c>
      <c r="C23" s="174" t="s">
        <v>86</v>
      </c>
      <c r="D23" s="175" t="s">
        <v>210</v>
      </c>
      <c r="E23" s="173">
        <v>85000</v>
      </c>
      <c r="F23" s="173">
        <v>85000</v>
      </c>
      <c r="G23" s="173">
        <v>85000</v>
      </c>
      <c r="H23" s="173">
        <v>85000</v>
      </c>
      <c r="I23" s="173"/>
      <c r="J23" s="173"/>
      <c r="K23" s="173"/>
      <c r="L23" s="173"/>
      <c r="M23" s="173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</row>
    <row r="24" ht="30.75" customHeight="1" spans="1:35">
      <c r="A24" s="174"/>
      <c r="B24" s="45" t="s">
        <v>211</v>
      </c>
      <c r="C24" s="174" t="s">
        <v>86</v>
      </c>
      <c r="D24" s="175" t="s">
        <v>212</v>
      </c>
      <c r="E24" s="173">
        <v>313000</v>
      </c>
      <c r="F24" s="173">
        <v>313000</v>
      </c>
      <c r="G24" s="173">
        <v>313000</v>
      </c>
      <c r="H24" s="173">
        <v>313000</v>
      </c>
      <c r="I24" s="173"/>
      <c r="J24" s="173"/>
      <c r="K24" s="173"/>
      <c r="L24" s="173"/>
      <c r="M24" s="173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</row>
    <row r="25" ht="30.75" customHeight="1" spans="1:35">
      <c r="A25" s="174"/>
      <c r="B25" s="45" t="s">
        <v>213</v>
      </c>
      <c r="C25" s="174" t="s">
        <v>86</v>
      </c>
      <c r="D25" s="175" t="s">
        <v>214</v>
      </c>
      <c r="E25" s="173">
        <v>15000</v>
      </c>
      <c r="F25" s="173">
        <v>15000</v>
      </c>
      <c r="G25" s="173">
        <v>15000</v>
      </c>
      <c r="H25" s="173">
        <v>15000</v>
      </c>
      <c r="I25" s="173"/>
      <c r="J25" s="173"/>
      <c r="K25" s="173"/>
      <c r="L25" s="173"/>
      <c r="M25" s="173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</row>
    <row r="26" ht="30.75" customHeight="1" spans="1:35">
      <c r="A26" s="174"/>
      <c r="B26" s="45" t="s">
        <v>215</v>
      </c>
      <c r="C26" s="174" t="s">
        <v>86</v>
      </c>
      <c r="D26" s="175" t="s">
        <v>216</v>
      </c>
      <c r="E26" s="173">
        <v>40000</v>
      </c>
      <c r="F26" s="173">
        <v>40000</v>
      </c>
      <c r="G26" s="173">
        <v>40000</v>
      </c>
      <c r="H26" s="173">
        <v>40000</v>
      </c>
      <c r="I26" s="173"/>
      <c r="J26" s="173"/>
      <c r="K26" s="173"/>
      <c r="L26" s="173"/>
      <c r="M26" s="173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</row>
    <row r="27" ht="30.75" customHeight="1" spans="1:35">
      <c r="A27" s="174"/>
      <c r="B27" s="45" t="s">
        <v>217</v>
      </c>
      <c r="C27" s="174" t="s">
        <v>86</v>
      </c>
      <c r="D27" s="175" t="s">
        <v>218</v>
      </c>
      <c r="E27" s="173">
        <v>36500</v>
      </c>
      <c r="F27" s="173">
        <v>36500</v>
      </c>
      <c r="G27" s="173">
        <v>36500</v>
      </c>
      <c r="H27" s="173">
        <v>36500</v>
      </c>
      <c r="I27" s="173"/>
      <c r="J27" s="173"/>
      <c r="K27" s="173"/>
      <c r="L27" s="173"/>
      <c r="M27" s="173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</row>
    <row r="28" ht="30.75" customHeight="1" spans="1:35">
      <c r="A28" s="174"/>
      <c r="B28" s="45" t="s">
        <v>219</v>
      </c>
      <c r="C28" s="174" t="s">
        <v>86</v>
      </c>
      <c r="D28" s="175" t="s">
        <v>220</v>
      </c>
      <c r="E28" s="173">
        <v>304000</v>
      </c>
      <c r="F28" s="173">
        <v>304000</v>
      </c>
      <c r="G28" s="173">
        <v>304000</v>
      </c>
      <c r="H28" s="173">
        <v>304000</v>
      </c>
      <c r="I28" s="173"/>
      <c r="J28" s="173"/>
      <c r="K28" s="173"/>
      <c r="L28" s="173"/>
      <c r="M28" s="173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</row>
    <row r="29" ht="30.75" customHeight="1" spans="1:35">
      <c r="A29" s="174" t="s">
        <v>221</v>
      </c>
      <c r="B29" s="174"/>
      <c r="C29" s="174" t="s">
        <v>86</v>
      </c>
      <c r="D29" s="175" t="s">
        <v>222</v>
      </c>
      <c r="E29" s="173">
        <v>191066</v>
      </c>
      <c r="F29" s="173">
        <v>191066</v>
      </c>
      <c r="G29" s="173">
        <v>191066</v>
      </c>
      <c r="H29" s="173">
        <v>191066</v>
      </c>
      <c r="I29" s="173"/>
      <c r="J29" s="173"/>
      <c r="K29" s="173"/>
      <c r="L29" s="173"/>
      <c r="M29" s="173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</row>
    <row r="30" ht="30.75" customHeight="1" spans="1:35">
      <c r="A30" s="174"/>
      <c r="B30" s="45" t="s">
        <v>223</v>
      </c>
      <c r="C30" s="174" t="s">
        <v>86</v>
      </c>
      <c r="D30" s="175" t="s">
        <v>224</v>
      </c>
      <c r="E30" s="173">
        <v>150050</v>
      </c>
      <c r="F30" s="173">
        <v>150050</v>
      </c>
      <c r="G30" s="173">
        <v>150050</v>
      </c>
      <c r="H30" s="173">
        <v>150050</v>
      </c>
      <c r="I30" s="173"/>
      <c r="J30" s="173"/>
      <c r="K30" s="173"/>
      <c r="L30" s="173"/>
      <c r="M30" s="173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</row>
    <row r="31" ht="30.75" customHeight="1" spans="1:35">
      <c r="A31" s="174"/>
      <c r="B31" s="45" t="s">
        <v>225</v>
      </c>
      <c r="C31" s="174" t="s">
        <v>86</v>
      </c>
      <c r="D31" s="175" t="s">
        <v>226</v>
      </c>
      <c r="E31" s="173">
        <v>24624</v>
      </c>
      <c r="F31" s="173">
        <v>24624</v>
      </c>
      <c r="G31" s="173">
        <v>24624</v>
      </c>
      <c r="H31" s="173">
        <v>24624</v>
      </c>
      <c r="I31" s="173"/>
      <c r="J31" s="173"/>
      <c r="K31" s="173"/>
      <c r="L31" s="173"/>
      <c r="M31" s="173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</row>
    <row r="32" ht="30.75" customHeight="1" spans="1:35">
      <c r="A32" s="174"/>
      <c r="B32" s="45" t="s">
        <v>227</v>
      </c>
      <c r="C32" s="174" t="s">
        <v>86</v>
      </c>
      <c r="D32" s="175" t="s">
        <v>228</v>
      </c>
      <c r="E32" s="173">
        <v>16200</v>
      </c>
      <c r="F32" s="173">
        <v>16200</v>
      </c>
      <c r="G32" s="173">
        <v>16200</v>
      </c>
      <c r="H32" s="173">
        <v>16200</v>
      </c>
      <c r="I32" s="173"/>
      <c r="J32" s="173"/>
      <c r="K32" s="173"/>
      <c r="L32" s="173"/>
      <c r="M32" s="173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</row>
    <row r="33" ht="30.75" customHeight="1" spans="1:35">
      <c r="A33" s="174"/>
      <c r="B33" s="45" t="s">
        <v>229</v>
      </c>
      <c r="C33" s="174" t="s">
        <v>86</v>
      </c>
      <c r="D33" s="175" t="s">
        <v>230</v>
      </c>
      <c r="E33" s="173">
        <v>192</v>
      </c>
      <c r="F33" s="173">
        <v>192</v>
      </c>
      <c r="G33" s="173">
        <v>192</v>
      </c>
      <c r="H33" s="173">
        <v>192</v>
      </c>
      <c r="I33" s="173"/>
      <c r="J33" s="173"/>
      <c r="K33" s="173"/>
      <c r="L33" s="173"/>
      <c r="M33" s="173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</row>
    <row r="34" ht="20.1" customHeight="1" spans="1:35">
      <c r="A34" s="176"/>
      <c r="B34" s="177"/>
      <c r="C34" s="178"/>
      <c r="D34" s="178"/>
      <c r="E34" s="179"/>
      <c r="F34" s="173"/>
      <c r="G34" s="173"/>
      <c r="H34" s="173"/>
      <c r="I34" s="173"/>
      <c r="J34" s="173"/>
      <c r="K34" s="173"/>
      <c r="L34" s="173"/>
      <c r="M34" s="173"/>
      <c r="N34" s="173" t="s">
        <v>16</v>
      </c>
      <c r="O34" s="173" t="s">
        <v>16</v>
      </c>
      <c r="P34" s="190">
        <f>SUM(Q34,T34,W34)</f>
        <v>0</v>
      </c>
      <c r="Q34" s="190">
        <f>SUM(R34,S34)</f>
        <v>0</v>
      </c>
      <c r="R34" s="190" t="s">
        <v>16</v>
      </c>
      <c r="S34" s="190" t="s">
        <v>16</v>
      </c>
      <c r="T34" s="190">
        <f>SUM(U34,V34)</f>
        <v>0</v>
      </c>
      <c r="U34" s="190" t="s">
        <v>16</v>
      </c>
      <c r="V34" s="190" t="s">
        <v>16</v>
      </c>
      <c r="W34" s="190">
        <f>SUM(X34,Y34)</f>
        <v>0</v>
      </c>
      <c r="X34" s="190" t="s">
        <v>16</v>
      </c>
      <c r="Y34" s="190"/>
      <c r="Z34" s="190">
        <f>SUM(AA34,AD34,AG34)</f>
        <v>0</v>
      </c>
      <c r="AA34" s="190">
        <f>SUM(AB34,AC34)</f>
        <v>0</v>
      </c>
      <c r="AB34" s="190"/>
      <c r="AC34" s="190"/>
      <c r="AD34" s="190">
        <f>SUM(AE34,AF34)</f>
        <v>0</v>
      </c>
      <c r="AE34" s="190"/>
      <c r="AF34" s="190"/>
      <c r="AG34" s="190">
        <f>SUM(AH34,AI34)</f>
        <v>0</v>
      </c>
      <c r="AH34" s="190" t="s">
        <v>16</v>
      </c>
      <c r="AI34" s="190"/>
    </row>
    <row r="35" ht="20.1" customHeight="1" spans="1:35">
      <c r="A35" s="180"/>
      <c r="B35" s="180"/>
      <c r="C35" s="181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</row>
    <row r="36" ht="20.1" customHeight="1" spans="1:35">
      <c r="A36" s="183"/>
      <c r="B36" s="183"/>
      <c r="C36" s="181"/>
      <c r="D36" s="181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91"/>
      <c r="Q36" s="61"/>
      <c r="R36" s="191"/>
      <c r="S36" s="191"/>
      <c r="T36" s="191"/>
      <c r="U36" s="191"/>
      <c r="V36" s="61"/>
      <c r="W36" s="61"/>
      <c r="X36" s="6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</row>
    <row r="37" ht="20.1" customHeight="1" spans="1:35">
      <c r="A37" s="183"/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91"/>
      <c r="Q37" s="61"/>
      <c r="R37" s="191"/>
      <c r="S37" s="191"/>
      <c r="T37" s="191"/>
      <c r="U37" s="191"/>
      <c r="V37" s="61"/>
      <c r="W37" s="61"/>
      <c r="X37" s="6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</row>
    <row r="38" ht="20.1" customHeight="1" spans="1:35">
      <c r="A38" s="183"/>
      <c r="B38" s="183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91"/>
      <c r="Q38" s="61"/>
      <c r="R38" s="191"/>
      <c r="S38" s="191"/>
      <c r="T38" s="191"/>
      <c r="U38" s="191"/>
      <c r="V38" s="61"/>
      <c r="W38" s="61"/>
      <c r="X38" s="6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ht="20.1" customHeight="1" spans="1:35">
      <c r="A39" s="183"/>
      <c r="B39" s="183"/>
      <c r="C39" s="184"/>
      <c r="D39" s="185"/>
      <c r="E39" s="183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91"/>
      <c r="Q39" s="61"/>
      <c r="R39" s="191"/>
      <c r="S39" s="191"/>
      <c r="T39" s="191"/>
      <c r="U39" s="60"/>
      <c r="V39" s="61"/>
      <c r="W39" s="61"/>
      <c r="X39" s="6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</row>
    <row r="40" ht="20.1" customHeight="1" spans="1:35">
      <c r="A40" s="183"/>
      <c r="B40" s="183"/>
      <c r="C40" s="184"/>
      <c r="D40" s="185"/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91"/>
      <c r="Q40" s="61"/>
      <c r="R40" s="191"/>
      <c r="S40" s="191"/>
      <c r="T40" s="191"/>
      <c r="U40" s="191"/>
      <c r="V40" s="61"/>
      <c r="W40" s="61"/>
      <c r="X40" s="6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</row>
    <row r="41" ht="20.1" customHeight="1" spans="1:35">
      <c r="A41" s="183"/>
      <c r="B41" s="183"/>
      <c r="C41" s="184"/>
      <c r="D41" s="184"/>
      <c r="E41" s="183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91"/>
      <c r="Q41" s="61"/>
      <c r="R41" s="60"/>
      <c r="S41" s="191"/>
      <c r="T41" s="191"/>
      <c r="U41" s="191"/>
      <c r="V41" s="61"/>
      <c r="W41" s="61"/>
      <c r="X41" s="56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</row>
    <row r="42" ht="20.1" customHeight="1" spans="1:35">
      <c r="A42" s="183"/>
      <c r="B42" s="183"/>
      <c r="C42" s="184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60"/>
      <c r="Q42" s="61"/>
      <c r="R42" s="191"/>
      <c r="S42" s="191"/>
      <c r="T42" s="191"/>
      <c r="U42" s="191"/>
      <c r="V42" s="61"/>
      <c r="W42" s="61"/>
      <c r="X42" s="6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</row>
    <row r="43" ht="20.1" customHeight="1" spans="1:35">
      <c r="A43" s="183"/>
      <c r="B43" s="183"/>
      <c r="C43" s="183"/>
      <c r="D43" s="186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60"/>
      <c r="Q43" s="61"/>
      <c r="R43" s="191"/>
      <c r="S43" s="60"/>
      <c r="T43" s="191"/>
      <c r="U43" s="191"/>
      <c r="V43" s="61"/>
      <c r="W43" s="61"/>
      <c r="X43" s="56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</row>
    <row r="44" ht="20.1" customHeight="1" spans="1:35">
      <c r="A44" s="183"/>
      <c r="B44" s="184"/>
      <c r="C44" s="183"/>
      <c r="D44" s="186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60"/>
      <c r="Q44" s="56"/>
      <c r="R44" s="191"/>
      <c r="S44" s="60"/>
      <c r="T44" s="191"/>
      <c r="U44" s="191"/>
      <c r="V44" s="61"/>
      <c r="W44" s="61"/>
      <c r="X44" s="6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</row>
    <row r="45" ht="20.1" customHeight="1" spans="1:3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60"/>
      <c r="Q45" s="56"/>
      <c r="R45" s="191"/>
      <c r="S45" s="191"/>
      <c r="T45" s="191"/>
      <c r="U45" s="60"/>
      <c r="V45" s="61"/>
      <c r="W45" s="61"/>
      <c r="X45" s="6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</row>
    <row r="46" ht="20.1" customHeight="1" spans="1:3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60"/>
      <c r="Q46" s="56"/>
      <c r="R46" s="191"/>
      <c r="S46" s="191"/>
      <c r="T46" s="60"/>
      <c r="U46" s="60"/>
      <c r="V46" s="56"/>
      <c r="W46" s="61"/>
      <c r="X46" s="61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ht="20.1" customHeight="1" spans="1:3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56"/>
      <c r="R47" s="60"/>
      <c r="S47" s="191"/>
      <c r="T47" s="60"/>
      <c r="U47" s="60"/>
      <c r="V47" s="56"/>
      <c r="W47" s="56"/>
      <c r="X47" s="61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  <row r="48" ht="20.1" customHeight="1" spans="1:35">
      <c r="A48" s="56"/>
      <c r="B48" s="56"/>
      <c r="C48" s="56"/>
      <c r="D48" s="56"/>
      <c r="E48" s="56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56"/>
      <c r="R48" s="60"/>
      <c r="S48" s="191"/>
      <c r="T48" s="60"/>
      <c r="U48" s="60"/>
      <c r="V48" s="56"/>
      <c r="W48" s="56"/>
      <c r="X48" s="56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</row>
    <row r="49" ht="20.1" customHeight="1" spans="1:35">
      <c r="A49" s="58"/>
      <c r="B49" s="58"/>
      <c r="C49" s="58"/>
      <c r="D49" s="58"/>
      <c r="E49" s="56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56"/>
      <c r="R49" s="60"/>
      <c r="S49" s="60"/>
      <c r="T49" s="60"/>
      <c r="U49" s="60"/>
      <c r="V49" s="56"/>
      <c r="W49" s="56"/>
      <c r="X49" s="56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</row>
    <row r="50" ht="20.1" customHeight="1" spans="1:35">
      <c r="A50" s="187"/>
      <c r="B50" s="187"/>
      <c r="C50" s="187"/>
      <c r="D50" s="187"/>
      <c r="E50" s="187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7"/>
      <c r="R50" s="188"/>
      <c r="S50" s="188"/>
      <c r="T50" s="188"/>
      <c r="U50" s="193"/>
      <c r="V50" s="194"/>
      <c r="W50" s="187"/>
      <c r="X50" s="187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</row>
    <row r="51" ht="20.1" customHeight="1" spans="1:3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7"/>
      <c r="R51" s="188"/>
      <c r="S51" s="188"/>
      <c r="T51" s="188"/>
      <c r="U51" s="188"/>
      <c r="V51" s="187"/>
      <c r="W51" s="187"/>
      <c r="X51" s="187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</row>
    <row r="52" ht="20.1" customHeight="1" spans="1:3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7"/>
      <c r="R52" s="188"/>
      <c r="S52" s="188"/>
      <c r="T52" s="188"/>
      <c r="U52" s="188"/>
      <c r="V52" s="187"/>
      <c r="W52" s="187"/>
      <c r="X52" s="187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</row>
    <row r="53" ht="20.1" customHeight="1" spans="1:3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7"/>
      <c r="R53" s="188"/>
      <c r="S53" s="188"/>
      <c r="T53" s="188"/>
      <c r="U53" s="188"/>
      <c r="V53" s="187"/>
      <c r="W53" s="187"/>
      <c r="X53" s="187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</row>
    <row r="54" ht="20.1" customHeight="1" spans="1:3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7"/>
      <c r="R54" s="188"/>
      <c r="S54" s="188"/>
      <c r="T54" s="188"/>
      <c r="U54" s="188"/>
      <c r="V54" s="187"/>
      <c r="W54" s="187"/>
      <c r="X54" s="187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</row>
    <row r="55" ht="20.1" customHeight="1" spans="1:3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7"/>
      <c r="R55" s="188"/>
      <c r="S55" s="188"/>
      <c r="T55" s="188"/>
      <c r="U55" s="188"/>
      <c r="V55" s="187"/>
      <c r="W55" s="187"/>
      <c r="X55" s="187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</row>
    <row r="56" ht="20.1" customHeight="1" spans="1:3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7"/>
      <c r="R56" s="188"/>
      <c r="S56" s="188"/>
      <c r="T56" s="188"/>
      <c r="U56" s="188"/>
      <c r="V56" s="187"/>
      <c r="W56" s="187"/>
      <c r="X56" s="187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</row>
    <row r="57" ht="20.1" customHeight="1" spans="1:3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7"/>
      <c r="R57" s="188"/>
      <c r="S57" s="188"/>
      <c r="T57" s="188"/>
      <c r="U57" s="188"/>
      <c r="V57" s="187"/>
      <c r="W57" s="187"/>
      <c r="X57" s="187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</row>
    <row r="58" ht="20.1" customHeight="1" spans="1:35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7"/>
      <c r="R58" s="188"/>
      <c r="S58" s="188"/>
      <c r="T58" s="188"/>
      <c r="U58" s="188"/>
      <c r="V58" s="187"/>
      <c r="W58" s="187"/>
      <c r="X58" s="187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</row>
    <row r="59" ht="20.1" customHeight="1" spans="1:3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7"/>
      <c r="R59" s="188"/>
      <c r="S59" s="188"/>
      <c r="T59" s="188"/>
      <c r="U59" s="188"/>
      <c r="V59" s="187"/>
      <c r="W59" s="187"/>
      <c r="X59" s="187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</row>
    <row r="60" ht="20.1" customHeight="1" spans="1:3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7"/>
      <c r="R60" s="188"/>
      <c r="S60" s="188"/>
      <c r="T60" s="188"/>
      <c r="U60" s="188"/>
      <c r="V60" s="187"/>
      <c r="W60" s="187"/>
      <c r="X60" s="187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</row>
    <row r="61" ht="20.1" customHeight="1" spans="1:35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7"/>
      <c r="R61" s="188"/>
      <c r="S61" s="188"/>
      <c r="T61" s="188"/>
      <c r="U61" s="188"/>
      <c r="V61" s="187"/>
      <c r="W61" s="187"/>
      <c r="X61" s="187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</row>
    <row r="62" ht="20.1" customHeight="1" spans="1:35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7"/>
      <c r="R62" s="188"/>
      <c r="S62" s="188"/>
      <c r="T62" s="188"/>
      <c r="U62" s="188"/>
      <c r="V62" s="187"/>
      <c r="W62" s="187"/>
      <c r="X62" s="187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</row>
  </sheetData>
  <sheetProtection formatCells="0" formatColumns="0" formatRows="0" insertRows="0" insertColumns="0" insertHyperlinks="0" deleteColumns="0" deleteRows="0" sort="0" autoFilter="0" pivotTables="0"/>
  <mergeCells count="22">
    <mergeCell ref="A2:AI2"/>
    <mergeCell ref="A3:G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5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24"/>
  <sheetViews>
    <sheetView showGridLines="0" showZeros="0" workbookViewId="0">
      <pane xSplit="6" topLeftCell="G1" activePane="topRight" state="frozen"/>
      <selection/>
      <selection pane="topRight" activeCell="A3" sqref="A3:G3"/>
    </sheetView>
  </sheetViews>
  <sheetFormatPr defaultColWidth="9" defaultRowHeight="12.75" customHeight="1"/>
  <cols>
    <col min="1" max="1" width="5.83333333333333" style="107" customWidth="1"/>
    <col min="2" max="2" width="8" style="107" customWidth="1"/>
    <col min="3" max="3" width="11.8333333333333" style="107" customWidth="1"/>
    <col min="4" max="4" width="38" style="107" customWidth="1"/>
    <col min="5" max="5" width="17.5" style="107" customWidth="1"/>
    <col min="6" max="112" width="14.6666666666667" style="107" customWidth="1"/>
    <col min="113" max="113" width="10.6666666666667" style="107" customWidth="1"/>
    <col min="114" max="250" width="9.16666666666667" style="107" customWidth="1"/>
    <col min="251" max="16384" width="9" style="107"/>
  </cols>
  <sheetData>
    <row r="1" ht="20.1" customHeight="1" spans="1:11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54"/>
      <c r="AH1" s="154"/>
      <c r="DH1" s="162" t="s">
        <v>231</v>
      </c>
    </row>
    <row r="2" ht="20.1" customHeight="1" spans="1:112">
      <c r="A2" s="112" t="s">
        <v>232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</row>
    <row r="3" ht="20.1" customHeight="1" spans="1:112">
      <c r="A3" s="64" t="s">
        <v>61</v>
      </c>
      <c r="B3" s="64"/>
      <c r="C3" s="64"/>
      <c r="D3" s="64"/>
      <c r="E3" s="64"/>
      <c r="F3" s="64"/>
      <c r="G3" s="64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DH3" s="110" t="s">
        <v>6</v>
      </c>
    </row>
    <row r="4" ht="20.1" customHeight="1" spans="1:112">
      <c r="A4" s="147" t="s">
        <v>62</v>
      </c>
      <c r="B4" s="147"/>
      <c r="C4" s="147"/>
      <c r="D4" s="147"/>
      <c r="E4" s="148" t="s">
        <v>63</v>
      </c>
      <c r="F4" s="148" t="s">
        <v>180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 t="s">
        <v>202</v>
      </c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56" t="s">
        <v>222</v>
      </c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7"/>
      <c r="BH4" s="156"/>
      <c r="BI4" s="156" t="s">
        <v>233</v>
      </c>
      <c r="BJ4" s="156"/>
      <c r="BK4" s="156"/>
      <c r="BL4" s="156"/>
      <c r="BM4" s="156"/>
      <c r="BN4" s="156" t="s">
        <v>234</v>
      </c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 t="s">
        <v>235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 t="s">
        <v>236</v>
      </c>
      <c r="CS4" s="156"/>
      <c r="CT4" s="156"/>
      <c r="CU4" s="156" t="s">
        <v>237</v>
      </c>
      <c r="CV4" s="156"/>
      <c r="CW4" s="156"/>
      <c r="CX4" s="156"/>
      <c r="CY4" s="156"/>
      <c r="CZ4" s="156"/>
      <c r="DA4" s="156" t="s">
        <v>238</v>
      </c>
      <c r="DB4" s="156"/>
      <c r="DC4" s="156"/>
      <c r="DD4" s="156" t="s">
        <v>239</v>
      </c>
      <c r="DE4" s="156"/>
      <c r="DF4" s="156"/>
      <c r="DG4" s="156"/>
      <c r="DH4" s="156"/>
    </row>
    <row r="5" ht="20.1" customHeight="1" spans="1:112">
      <c r="A5" s="147" t="s">
        <v>71</v>
      </c>
      <c r="B5" s="147"/>
      <c r="C5" s="147"/>
      <c r="D5" s="148" t="s">
        <v>73</v>
      </c>
      <c r="E5" s="148"/>
      <c r="F5" s="148" t="s">
        <v>78</v>
      </c>
      <c r="G5" s="148" t="s">
        <v>240</v>
      </c>
      <c r="H5" s="148" t="s">
        <v>241</v>
      </c>
      <c r="I5" s="148" t="s">
        <v>242</v>
      </c>
      <c r="J5" s="148" t="s">
        <v>243</v>
      </c>
      <c r="K5" s="148" t="s">
        <v>244</v>
      </c>
      <c r="L5" s="148" t="s">
        <v>245</v>
      </c>
      <c r="M5" s="148" t="s">
        <v>246</v>
      </c>
      <c r="N5" s="148" t="s">
        <v>247</v>
      </c>
      <c r="O5" s="148" t="s">
        <v>248</v>
      </c>
      <c r="P5" s="148" t="s">
        <v>249</v>
      </c>
      <c r="Q5" s="148" t="s">
        <v>250</v>
      </c>
      <c r="R5" s="148" t="s">
        <v>251</v>
      </c>
      <c r="S5" s="148" t="s">
        <v>252</v>
      </c>
      <c r="T5" s="148" t="s">
        <v>78</v>
      </c>
      <c r="U5" s="148" t="s">
        <v>253</v>
      </c>
      <c r="V5" s="148" t="s">
        <v>254</v>
      </c>
      <c r="W5" s="148" t="s">
        <v>255</v>
      </c>
      <c r="X5" s="148" t="s">
        <v>256</v>
      </c>
      <c r="Y5" s="148" t="s">
        <v>257</v>
      </c>
      <c r="Z5" s="148" t="s">
        <v>258</v>
      </c>
      <c r="AA5" s="148" t="s">
        <v>259</v>
      </c>
      <c r="AB5" s="148" t="s">
        <v>260</v>
      </c>
      <c r="AC5" s="148" t="s">
        <v>261</v>
      </c>
      <c r="AD5" s="148" t="s">
        <v>262</v>
      </c>
      <c r="AE5" s="148" t="s">
        <v>263</v>
      </c>
      <c r="AF5" s="148" t="s">
        <v>264</v>
      </c>
      <c r="AG5" s="148" t="s">
        <v>265</v>
      </c>
      <c r="AH5" s="148" t="s">
        <v>266</v>
      </c>
      <c r="AI5" s="148" t="s">
        <v>267</v>
      </c>
      <c r="AJ5" s="148" t="s">
        <v>268</v>
      </c>
      <c r="AK5" s="148" t="s">
        <v>269</v>
      </c>
      <c r="AL5" s="148" t="s">
        <v>270</v>
      </c>
      <c r="AM5" s="148" t="s">
        <v>271</v>
      </c>
      <c r="AN5" s="148" t="s">
        <v>272</v>
      </c>
      <c r="AO5" s="148" t="s">
        <v>273</v>
      </c>
      <c r="AP5" s="148" t="s">
        <v>274</v>
      </c>
      <c r="AQ5" s="148" t="s">
        <v>275</v>
      </c>
      <c r="AR5" s="148" t="s">
        <v>276</v>
      </c>
      <c r="AS5" s="148" t="s">
        <v>277</v>
      </c>
      <c r="AT5" s="148" t="s">
        <v>278</v>
      </c>
      <c r="AU5" s="148" t="s">
        <v>279</v>
      </c>
      <c r="AV5" s="148" t="s">
        <v>78</v>
      </c>
      <c r="AW5" s="148" t="s">
        <v>280</v>
      </c>
      <c r="AX5" s="148" t="s">
        <v>281</v>
      </c>
      <c r="AY5" s="148" t="s">
        <v>282</v>
      </c>
      <c r="AZ5" s="148" t="s">
        <v>283</v>
      </c>
      <c r="BA5" s="148" t="s">
        <v>284</v>
      </c>
      <c r="BB5" s="148" t="s">
        <v>285</v>
      </c>
      <c r="BC5" s="148" t="s">
        <v>251</v>
      </c>
      <c r="BD5" s="148" t="s">
        <v>286</v>
      </c>
      <c r="BE5" s="148" t="s">
        <v>287</v>
      </c>
      <c r="BF5" s="158" t="s">
        <v>288</v>
      </c>
      <c r="BG5" s="148" t="s">
        <v>289</v>
      </c>
      <c r="BH5" s="159" t="s">
        <v>290</v>
      </c>
      <c r="BI5" s="148" t="s">
        <v>78</v>
      </c>
      <c r="BJ5" s="148" t="s">
        <v>291</v>
      </c>
      <c r="BK5" s="148" t="s">
        <v>292</v>
      </c>
      <c r="BL5" s="148" t="s">
        <v>293</v>
      </c>
      <c r="BM5" s="148" t="s">
        <v>294</v>
      </c>
      <c r="BN5" s="148" t="s">
        <v>78</v>
      </c>
      <c r="BO5" s="148" t="s">
        <v>295</v>
      </c>
      <c r="BP5" s="148" t="s">
        <v>296</v>
      </c>
      <c r="BQ5" s="148" t="s">
        <v>297</v>
      </c>
      <c r="BR5" s="148" t="s">
        <v>298</v>
      </c>
      <c r="BS5" s="148" t="s">
        <v>299</v>
      </c>
      <c r="BT5" s="148" t="s">
        <v>300</v>
      </c>
      <c r="BU5" s="148" t="s">
        <v>301</v>
      </c>
      <c r="BV5" s="148" t="s">
        <v>302</v>
      </c>
      <c r="BW5" s="148" t="s">
        <v>303</v>
      </c>
      <c r="BX5" s="148" t="s">
        <v>304</v>
      </c>
      <c r="BY5" s="148" t="s">
        <v>305</v>
      </c>
      <c r="BZ5" s="148" t="s">
        <v>306</v>
      </c>
      <c r="CA5" s="148" t="s">
        <v>78</v>
      </c>
      <c r="CB5" s="148" t="s">
        <v>295</v>
      </c>
      <c r="CC5" s="148" t="s">
        <v>296</v>
      </c>
      <c r="CD5" s="148" t="s">
        <v>297</v>
      </c>
      <c r="CE5" s="148" t="s">
        <v>298</v>
      </c>
      <c r="CF5" s="148" t="s">
        <v>299</v>
      </c>
      <c r="CG5" s="148" t="s">
        <v>300</v>
      </c>
      <c r="CH5" s="148" t="s">
        <v>301</v>
      </c>
      <c r="CI5" s="148" t="s">
        <v>307</v>
      </c>
      <c r="CJ5" s="148" t="s">
        <v>308</v>
      </c>
      <c r="CK5" s="148" t="s">
        <v>309</v>
      </c>
      <c r="CL5" s="148" t="s">
        <v>310</v>
      </c>
      <c r="CM5" s="148" t="s">
        <v>302</v>
      </c>
      <c r="CN5" s="148" t="s">
        <v>303</v>
      </c>
      <c r="CO5" s="148" t="s">
        <v>311</v>
      </c>
      <c r="CP5" s="148" t="s">
        <v>305</v>
      </c>
      <c r="CQ5" s="148" t="s">
        <v>235</v>
      </c>
      <c r="CR5" s="148" t="s">
        <v>78</v>
      </c>
      <c r="CS5" s="148" t="s">
        <v>312</v>
      </c>
      <c r="CT5" s="148" t="s">
        <v>313</v>
      </c>
      <c r="CU5" s="148" t="s">
        <v>78</v>
      </c>
      <c r="CV5" s="148" t="s">
        <v>312</v>
      </c>
      <c r="CW5" s="148" t="s">
        <v>314</v>
      </c>
      <c r="CX5" s="148" t="s">
        <v>315</v>
      </c>
      <c r="CY5" s="148" t="s">
        <v>316</v>
      </c>
      <c r="CZ5" s="148" t="s">
        <v>313</v>
      </c>
      <c r="DA5" s="148" t="s">
        <v>78</v>
      </c>
      <c r="DB5" s="148" t="s">
        <v>238</v>
      </c>
      <c r="DC5" s="148" t="s">
        <v>317</v>
      </c>
      <c r="DD5" s="148" t="s">
        <v>78</v>
      </c>
      <c r="DE5" s="148" t="s">
        <v>318</v>
      </c>
      <c r="DF5" s="148" t="s">
        <v>319</v>
      </c>
      <c r="DG5" s="148" t="s">
        <v>320</v>
      </c>
      <c r="DH5" s="148" t="s">
        <v>239</v>
      </c>
    </row>
    <row r="6" ht="30.75" customHeight="1" spans="1:112">
      <c r="A6" s="149" t="s">
        <v>83</v>
      </c>
      <c r="B6" s="149" t="s">
        <v>84</v>
      </c>
      <c r="C6" s="149" t="s">
        <v>85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 t="s">
        <v>321</v>
      </c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58"/>
      <c r="BG6" s="148"/>
      <c r="BH6" s="159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</row>
    <row r="7" ht="30.75" customHeight="1" spans="1:112">
      <c r="A7" s="150" t="s">
        <v>16</v>
      </c>
      <c r="B7" s="150" t="s">
        <v>16</v>
      </c>
      <c r="C7" s="150" t="s">
        <v>16</v>
      </c>
      <c r="D7" s="150" t="s">
        <v>63</v>
      </c>
      <c r="E7" s="150">
        <f>E8+E12+E16+E21</f>
        <v>5632331.69</v>
      </c>
      <c r="F7" s="150">
        <f t="shared" ref="F7:AK7" si="0">F8+F12+F16+F21</f>
        <v>4396265.69</v>
      </c>
      <c r="G7" s="150">
        <f t="shared" si="0"/>
        <v>1282548</v>
      </c>
      <c r="H7" s="150">
        <f t="shared" si="0"/>
        <v>1455732</v>
      </c>
      <c r="I7" s="150">
        <f t="shared" si="0"/>
        <v>106879</v>
      </c>
      <c r="J7" s="150">
        <f t="shared" si="0"/>
        <v>0</v>
      </c>
      <c r="K7" s="150">
        <f t="shared" si="0"/>
        <v>28704</v>
      </c>
      <c r="L7" s="150">
        <f t="shared" si="0"/>
        <v>460503.52</v>
      </c>
      <c r="M7" s="150">
        <f t="shared" si="0"/>
        <v>230194.64</v>
      </c>
      <c r="N7" s="150">
        <f t="shared" si="0"/>
        <v>201470.29</v>
      </c>
      <c r="O7" s="150">
        <f t="shared" si="0"/>
        <v>126753.86</v>
      </c>
      <c r="P7" s="150">
        <f t="shared" si="0"/>
        <v>39456.82</v>
      </c>
      <c r="Q7" s="150">
        <f t="shared" si="0"/>
        <v>464023.56</v>
      </c>
      <c r="R7" s="150">
        <f t="shared" si="0"/>
        <v>0</v>
      </c>
      <c r="S7" s="150">
        <f t="shared" si="0"/>
        <v>0</v>
      </c>
      <c r="T7" s="150">
        <f t="shared" si="0"/>
        <v>1045000</v>
      </c>
      <c r="U7" s="150">
        <f t="shared" si="0"/>
        <v>213500</v>
      </c>
      <c r="V7" s="150">
        <f t="shared" si="0"/>
        <v>0</v>
      </c>
      <c r="W7" s="150">
        <f t="shared" si="0"/>
        <v>0</v>
      </c>
      <c r="X7" s="150">
        <f t="shared" si="0"/>
        <v>0</v>
      </c>
      <c r="Y7" s="150">
        <f t="shared" si="0"/>
        <v>13000</v>
      </c>
      <c r="Z7" s="150">
        <f t="shared" si="0"/>
        <v>25000</v>
      </c>
      <c r="AA7" s="150">
        <f t="shared" si="0"/>
        <v>85000</v>
      </c>
      <c r="AB7" s="150">
        <f t="shared" si="0"/>
        <v>0</v>
      </c>
      <c r="AC7" s="150">
        <f t="shared" si="0"/>
        <v>0</v>
      </c>
      <c r="AD7" s="150">
        <f t="shared" si="0"/>
        <v>313000</v>
      </c>
      <c r="AE7" s="150">
        <f t="shared" si="0"/>
        <v>0</v>
      </c>
      <c r="AF7" s="150">
        <f t="shared" si="0"/>
        <v>0</v>
      </c>
      <c r="AG7" s="150">
        <f t="shared" si="0"/>
        <v>0</v>
      </c>
      <c r="AH7" s="150">
        <f t="shared" si="0"/>
        <v>15000</v>
      </c>
      <c r="AI7" s="150">
        <f t="shared" si="0"/>
        <v>40000</v>
      </c>
      <c r="AJ7" s="150">
        <f t="shared" si="0"/>
        <v>36500</v>
      </c>
      <c r="AK7" s="150">
        <f t="shared" si="0"/>
        <v>0</v>
      </c>
      <c r="AL7" s="150">
        <f t="shared" ref="AL7:BQ7" si="1">AL8+AL12+AL16+AL21</f>
        <v>0</v>
      </c>
      <c r="AM7" s="150">
        <f t="shared" si="1"/>
        <v>0</v>
      </c>
      <c r="AN7" s="150">
        <f t="shared" si="1"/>
        <v>0</v>
      </c>
      <c r="AO7" s="150">
        <f t="shared" si="1"/>
        <v>0</v>
      </c>
      <c r="AP7" s="150">
        <f t="shared" si="1"/>
        <v>0</v>
      </c>
      <c r="AQ7" s="150">
        <f t="shared" si="1"/>
        <v>0</v>
      </c>
      <c r="AR7" s="150">
        <f t="shared" si="1"/>
        <v>304000</v>
      </c>
      <c r="AS7" s="150">
        <f t="shared" si="1"/>
        <v>0</v>
      </c>
      <c r="AT7" s="150">
        <f t="shared" si="1"/>
        <v>0</v>
      </c>
      <c r="AU7" s="150">
        <f t="shared" si="1"/>
        <v>0</v>
      </c>
      <c r="AV7" s="150">
        <f t="shared" si="1"/>
        <v>191066</v>
      </c>
      <c r="AW7" s="150">
        <f t="shared" si="1"/>
        <v>150050</v>
      </c>
      <c r="AX7" s="150">
        <f t="shared" si="1"/>
        <v>0</v>
      </c>
      <c r="AY7" s="150">
        <f t="shared" si="1"/>
        <v>0</v>
      </c>
      <c r="AZ7" s="150">
        <f t="shared" si="1"/>
        <v>0</v>
      </c>
      <c r="BA7" s="150">
        <f t="shared" si="1"/>
        <v>24624</v>
      </c>
      <c r="BB7" s="150">
        <f t="shared" si="1"/>
        <v>0</v>
      </c>
      <c r="BC7" s="150">
        <f t="shared" si="1"/>
        <v>16200</v>
      </c>
      <c r="BD7" s="150">
        <f t="shared" si="1"/>
        <v>0</v>
      </c>
      <c r="BE7" s="150">
        <f t="shared" si="1"/>
        <v>192</v>
      </c>
      <c r="BF7" s="150">
        <f t="shared" si="1"/>
        <v>0</v>
      </c>
      <c r="BG7" s="150">
        <f t="shared" si="1"/>
        <v>0</v>
      </c>
      <c r="BH7" s="150">
        <f t="shared" si="1"/>
        <v>0</v>
      </c>
      <c r="BI7" s="150">
        <f t="shared" si="1"/>
        <v>0</v>
      </c>
      <c r="BJ7" s="150">
        <f t="shared" si="1"/>
        <v>0</v>
      </c>
      <c r="BK7" s="150">
        <f t="shared" si="1"/>
        <v>0</v>
      </c>
      <c r="BL7" s="150">
        <f t="shared" si="1"/>
        <v>0</v>
      </c>
      <c r="BM7" s="150">
        <f t="shared" si="1"/>
        <v>0</v>
      </c>
      <c r="BN7" s="150">
        <f t="shared" si="1"/>
        <v>0</v>
      </c>
      <c r="BO7" s="150">
        <f t="shared" si="1"/>
        <v>0</v>
      </c>
      <c r="BP7" s="150">
        <f t="shared" si="1"/>
        <v>0</v>
      </c>
      <c r="BQ7" s="150">
        <f t="shared" si="1"/>
        <v>0</v>
      </c>
      <c r="BR7" s="150">
        <f t="shared" ref="BR7:DH7" si="2">BR8+BR12+BR16+BR21</f>
        <v>0</v>
      </c>
      <c r="BS7" s="150">
        <f t="shared" si="2"/>
        <v>0</v>
      </c>
      <c r="BT7" s="150">
        <f t="shared" si="2"/>
        <v>0</v>
      </c>
      <c r="BU7" s="150">
        <f t="shared" si="2"/>
        <v>0</v>
      </c>
      <c r="BV7" s="150">
        <f t="shared" si="2"/>
        <v>0</v>
      </c>
      <c r="BW7" s="150">
        <f t="shared" si="2"/>
        <v>0</v>
      </c>
      <c r="BX7" s="150">
        <f t="shared" si="2"/>
        <v>0</v>
      </c>
      <c r="BY7" s="150">
        <f t="shared" si="2"/>
        <v>0</v>
      </c>
      <c r="BZ7" s="150">
        <f t="shared" si="2"/>
        <v>0</v>
      </c>
      <c r="CA7" s="150">
        <f t="shared" si="2"/>
        <v>0</v>
      </c>
      <c r="CB7" s="150">
        <f t="shared" si="2"/>
        <v>0</v>
      </c>
      <c r="CC7" s="150">
        <f t="shared" si="2"/>
        <v>0</v>
      </c>
      <c r="CD7" s="150">
        <f t="shared" si="2"/>
        <v>0</v>
      </c>
      <c r="CE7" s="150">
        <f t="shared" si="2"/>
        <v>0</v>
      </c>
      <c r="CF7" s="150">
        <f t="shared" si="2"/>
        <v>0</v>
      </c>
      <c r="CG7" s="150">
        <f t="shared" si="2"/>
        <v>0</v>
      </c>
      <c r="CH7" s="150">
        <f t="shared" si="2"/>
        <v>0</v>
      </c>
      <c r="CI7" s="150">
        <f t="shared" si="2"/>
        <v>0</v>
      </c>
      <c r="CJ7" s="150">
        <f t="shared" si="2"/>
        <v>0</v>
      </c>
      <c r="CK7" s="150">
        <f t="shared" si="2"/>
        <v>0</v>
      </c>
      <c r="CL7" s="150">
        <f t="shared" si="2"/>
        <v>0</v>
      </c>
      <c r="CM7" s="150">
        <f t="shared" si="2"/>
        <v>0</v>
      </c>
      <c r="CN7" s="150">
        <f t="shared" si="2"/>
        <v>0</v>
      </c>
      <c r="CO7" s="150">
        <f t="shared" si="2"/>
        <v>0</v>
      </c>
      <c r="CP7" s="150">
        <f t="shared" si="2"/>
        <v>0</v>
      </c>
      <c r="CQ7" s="150">
        <f t="shared" si="2"/>
        <v>0</v>
      </c>
      <c r="CR7" s="150">
        <f t="shared" si="2"/>
        <v>0</v>
      </c>
      <c r="CS7" s="150">
        <f t="shared" si="2"/>
        <v>0</v>
      </c>
      <c r="CT7" s="150">
        <f t="shared" si="2"/>
        <v>0</v>
      </c>
      <c r="CU7" s="150">
        <f t="shared" si="2"/>
        <v>0</v>
      </c>
      <c r="CV7" s="150">
        <f t="shared" si="2"/>
        <v>0</v>
      </c>
      <c r="CW7" s="150">
        <f t="shared" si="2"/>
        <v>0</v>
      </c>
      <c r="CX7" s="150">
        <f t="shared" si="2"/>
        <v>0</v>
      </c>
      <c r="CY7" s="150">
        <f t="shared" si="2"/>
        <v>0</v>
      </c>
      <c r="CZ7" s="150">
        <f t="shared" si="2"/>
        <v>0</v>
      </c>
      <c r="DA7" s="150">
        <f t="shared" si="2"/>
        <v>0</v>
      </c>
      <c r="DB7" s="150">
        <f t="shared" si="2"/>
        <v>0</v>
      </c>
      <c r="DC7" s="150">
        <f t="shared" si="2"/>
        <v>0</v>
      </c>
      <c r="DD7" s="150">
        <f t="shared" si="2"/>
        <v>0</v>
      </c>
      <c r="DE7" s="150">
        <f t="shared" si="2"/>
        <v>0</v>
      </c>
      <c r="DF7" s="150">
        <f t="shared" si="2"/>
        <v>0</v>
      </c>
      <c r="DG7" s="150">
        <f t="shared" si="2"/>
        <v>0</v>
      </c>
      <c r="DH7" s="150">
        <f t="shared" si="2"/>
        <v>0</v>
      </c>
    </row>
    <row r="8" ht="30.75" customHeight="1" spans="1:112">
      <c r="A8" s="151" t="s">
        <v>87</v>
      </c>
      <c r="B8" s="152"/>
      <c r="C8" s="152"/>
      <c r="D8" s="150" t="s">
        <v>88</v>
      </c>
      <c r="E8" s="150">
        <f t="shared" ref="E8:E23" si="3">F8+T8+AV8</f>
        <v>4149385.82</v>
      </c>
      <c r="F8" s="150">
        <f t="shared" ref="F8:O8" si="4">F9</f>
        <v>2913319.82</v>
      </c>
      <c r="G8" s="150">
        <f t="shared" si="4"/>
        <v>1282548</v>
      </c>
      <c r="H8" s="150">
        <f t="shared" si="4"/>
        <v>1455732</v>
      </c>
      <c r="I8" s="150">
        <f t="shared" si="4"/>
        <v>106879</v>
      </c>
      <c r="J8" s="150"/>
      <c r="K8" s="150">
        <f t="shared" si="4"/>
        <v>28704</v>
      </c>
      <c r="L8" s="150">
        <f t="shared" si="4"/>
        <v>0</v>
      </c>
      <c r="M8" s="150">
        <f t="shared" si="4"/>
        <v>0</v>
      </c>
      <c r="N8" s="150">
        <f t="shared" si="4"/>
        <v>0</v>
      </c>
      <c r="O8" s="150">
        <f t="shared" si="4"/>
        <v>0</v>
      </c>
      <c r="P8" s="150">
        <f t="shared" ref="P8:U8" si="5">P9</f>
        <v>39456.82</v>
      </c>
      <c r="Q8" s="150"/>
      <c r="R8" s="150"/>
      <c r="S8" s="150"/>
      <c r="T8" s="150">
        <f t="shared" si="5"/>
        <v>1045000</v>
      </c>
      <c r="U8" s="150">
        <f t="shared" si="5"/>
        <v>213500</v>
      </c>
      <c r="V8" s="150"/>
      <c r="W8" s="150"/>
      <c r="X8" s="150"/>
      <c r="Y8" s="150">
        <f t="shared" ref="Y8:AA8" si="6">Y9</f>
        <v>13000</v>
      </c>
      <c r="Z8" s="150">
        <f t="shared" si="6"/>
        <v>25000</v>
      </c>
      <c r="AA8" s="150">
        <f t="shared" si="6"/>
        <v>85000</v>
      </c>
      <c r="AB8" s="150"/>
      <c r="AC8" s="150"/>
      <c r="AD8" s="150">
        <f t="shared" ref="AD8:AJ8" si="7">AD9</f>
        <v>313000</v>
      </c>
      <c r="AE8" s="150"/>
      <c r="AF8" s="150"/>
      <c r="AG8" s="150"/>
      <c r="AH8" s="150">
        <f t="shared" si="7"/>
        <v>15000</v>
      </c>
      <c r="AI8" s="150">
        <f t="shared" si="7"/>
        <v>40000</v>
      </c>
      <c r="AJ8" s="150">
        <f t="shared" si="7"/>
        <v>36500</v>
      </c>
      <c r="AK8" s="150"/>
      <c r="AL8" s="150"/>
      <c r="AM8" s="150"/>
      <c r="AN8" s="150"/>
      <c r="AO8" s="150"/>
      <c r="AP8" s="150"/>
      <c r="AQ8" s="150"/>
      <c r="AR8" s="150">
        <f t="shared" ref="AR8:AW8" si="8">AR9</f>
        <v>304000</v>
      </c>
      <c r="AS8" s="150"/>
      <c r="AT8" s="150"/>
      <c r="AU8" s="150"/>
      <c r="AV8" s="150">
        <f t="shared" si="8"/>
        <v>191066</v>
      </c>
      <c r="AW8" s="150">
        <f t="shared" si="8"/>
        <v>150050</v>
      </c>
      <c r="AX8" s="150"/>
      <c r="AY8" s="150"/>
      <c r="AZ8" s="150"/>
      <c r="BA8" s="150">
        <f t="shared" ref="BA8:BE8" si="9">BA9</f>
        <v>24624</v>
      </c>
      <c r="BB8" s="150"/>
      <c r="BC8" s="150">
        <f t="shared" si="9"/>
        <v>16200</v>
      </c>
      <c r="BD8" s="150"/>
      <c r="BE8" s="150">
        <f t="shared" si="9"/>
        <v>192</v>
      </c>
      <c r="BF8" s="160"/>
      <c r="BG8" s="150"/>
      <c r="BH8" s="161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</row>
    <row r="9" ht="30.75" customHeight="1" spans="1:112">
      <c r="A9" s="151"/>
      <c r="B9" s="151" t="s">
        <v>89</v>
      </c>
      <c r="C9" s="152"/>
      <c r="D9" s="150" t="s">
        <v>90</v>
      </c>
      <c r="E9" s="150">
        <f t="shared" si="3"/>
        <v>4149385.82</v>
      </c>
      <c r="F9" s="150">
        <f t="shared" ref="F9:K9" si="10">F10+F11</f>
        <v>2913319.82</v>
      </c>
      <c r="G9" s="150">
        <f t="shared" si="10"/>
        <v>1282548</v>
      </c>
      <c r="H9" s="150">
        <f t="shared" si="10"/>
        <v>1455732</v>
      </c>
      <c r="I9" s="150">
        <f t="shared" si="10"/>
        <v>106879</v>
      </c>
      <c r="J9" s="150"/>
      <c r="K9" s="150">
        <f t="shared" si="10"/>
        <v>28704</v>
      </c>
      <c r="L9" s="150"/>
      <c r="M9" s="150"/>
      <c r="N9" s="150"/>
      <c r="O9" s="150"/>
      <c r="P9" s="150">
        <f t="shared" ref="P9:U9" si="11">P10+P11</f>
        <v>39456.82</v>
      </c>
      <c r="Q9" s="150"/>
      <c r="R9" s="150"/>
      <c r="S9" s="150"/>
      <c r="T9" s="150">
        <f t="shared" si="11"/>
        <v>1045000</v>
      </c>
      <c r="U9" s="150">
        <f t="shared" si="11"/>
        <v>213500</v>
      </c>
      <c r="V9" s="150"/>
      <c r="W9" s="150"/>
      <c r="X9" s="150"/>
      <c r="Y9" s="150">
        <f t="shared" ref="Y9:AA9" si="12">Y10+Y11</f>
        <v>13000</v>
      </c>
      <c r="Z9" s="150">
        <f t="shared" si="12"/>
        <v>25000</v>
      </c>
      <c r="AA9" s="150">
        <f t="shared" si="12"/>
        <v>85000</v>
      </c>
      <c r="AB9" s="150"/>
      <c r="AC9" s="150"/>
      <c r="AD9" s="150">
        <f t="shared" ref="AD9:AJ9" si="13">AD10+AD11</f>
        <v>313000</v>
      </c>
      <c r="AE9" s="150"/>
      <c r="AF9" s="150"/>
      <c r="AG9" s="150"/>
      <c r="AH9" s="150">
        <f t="shared" si="13"/>
        <v>15000</v>
      </c>
      <c r="AI9" s="150">
        <f t="shared" si="13"/>
        <v>40000</v>
      </c>
      <c r="AJ9" s="150">
        <f t="shared" si="13"/>
        <v>36500</v>
      </c>
      <c r="AK9" s="150"/>
      <c r="AL9" s="150"/>
      <c r="AM9" s="150"/>
      <c r="AN9" s="150"/>
      <c r="AO9" s="150"/>
      <c r="AP9" s="150"/>
      <c r="AQ9" s="150"/>
      <c r="AR9" s="150">
        <f t="shared" ref="AR9:AW9" si="14">AR10+AR11</f>
        <v>304000</v>
      </c>
      <c r="AS9" s="150"/>
      <c r="AT9" s="150"/>
      <c r="AU9" s="150"/>
      <c r="AV9" s="150">
        <f t="shared" si="14"/>
        <v>191066</v>
      </c>
      <c r="AW9" s="150">
        <f t="shared" si="14"/>
        <v>150050</v>
      </c>
      <c r="AX9" s="150"/>
      <c r="AY9" s="150"/>
      <c r="AZ9" s="150"/>
      <c r="BA9" s="150">
        <f t="shared" ref="BA9:BE9" si="15">BA10+BA11</f>
        <v>24624</v>
      </c>
      <c r="BB9" s="150"/>
      <c r="BC9" s="150">
        <f t="shared" si="15"/>
        <v>16200</v>
      </c>
      <c r="BD9" s="150"/>
      <c r="BE9" s="150">
        <f t="shared" si="15"/>
        <v>192</v>
      </c>
      <c r="BF9" s="160"/>
      <c r="BG9" s="150"/>
      <c r="BH9" s="161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</row>
    <row r="10" s="107" customFormat="1" ht="30.75" customHeight="1" spans="1:112">
      <c r="A10" s="152"/>
      <c r="B10" s="152"/>
      <c r="C10" s="151" t="s">
        <v>91</v>
      </c>
      <c r="D10" s="150" t="s">
        <v>92</v>
      </c>
      <c r="E10" s="150">
        <f t="shared" si="3"/>
        <v>4048865.27</v>
      </c>
      <c r="F10" s="150">
        <f t="shared" ref="F10:F15" si="16">G10+H10+I10+J10+K10+L10+M10+N10+O10+P10+Q10+R10+S10</f>
        <v>2841299.27</v>
      </c>
      <c r="G10" s="150">
        <v>1255908</v>
      </c>
      <c r="H10" s="150">
        <v>1443060</v>
      </c>
      <c r="I10" s="150">
        <v>104659</v>
      </c>
      <c r="J10" s="150"/>
      <c r="K10" s="150"/>
      <c r="L10" s="150"/>
      <c r="M10" s="150"/>
      <c r="N10" s="150"/>
      <c r="O10" s="150"/>
      <c r="P10" s="150">
        <f>2242.45+5621.82+29808</f>
        <v>37672.27</v>
      </c>
      <c r="Q10" s="150"/>
      <c r="R10" s="150"/>
      <c r="S10" s="150"/>
      <c r="T10" s="150">
        <f>U10+V10+W10+X10+Y10+Z10+AA10+AB10+AC10+AD10+AE10+AF10+AG10+AH10+AI10+AJ10+AK10+AL10+AM10+AN10+AO10+AP10+AQ10+AR10+AS10+AT10+AU10</f>
        <v>1016500</v>
      </c>
      <c r="U10" s="150">
        <v>200000</v>
      </c>
      <c r="V10" s="150"/>
      <c r="W10" s="150"/>
      <c r="X10" s="150"/>
      <c r="Y10" s="150">
        <v>13000</v>
      </c>
      <c r="Z10" s="150">
        <v>25000</v>
      </c>
      <c r="AA10" s="150">
        <v>85000</v>
      </c>
      <c r="AB10" s="150"/>
      <c r="AC10" s="150"/>
      <c r="AD10" s="150">
        <v>298000</v>
      </c>
      <c r="AE10" s="150"/>
      <c r="AF10" s="150"/>
      <c r="AG10" s="150"/>
      <c r="AH10" s="150">
        <v>15000</v>
      </c>
      <c r="AI10" s="150">
        <v>40000</v>
      </c>
      <c r="AJ10" s="150">
        <v>36500</v>
      </c>
      <c r="AK10" s="150"/>
      <c r="AL10" s="150"/>
      <c r="AM10" s="150"/>
      <c r="AN10" s="150"/>
      <c r="AO10" s="150"/>
      <c r="AP10" s="150"/>
      <c r="AQ10" s="150"/>
      <c r="AR10" s="150">
        <v>304000</v>
      </c>
      <c r="AS10" s="150"/>
      <c r="AT10" s="150"/>
      <c r="AU10" s="150"/>
      <c r="AV10" s="150">
        <f>AW10+AX10+AY10+AZ10+BA10+BB10+BC10+BD10+BE10+BF10+BG10+BH10</f>
        <v>191066</v>
      </c>
      <c r="AW10" s="150">
        <v>150050</v>
      </c>
      <c r="AX10" s="150"/>
      <c r="AY10" s="150"/>
      <c r="AZ10" s="150"/>
      <c r="BA10" s="150">
        <v>24624</v>
      </c>
      <c r="BB10" s="150"/>
      <c r="BC10" s="150">
        <v>16200</v>
      </c>
      <c r="BD10" s="150"/>
      <c r="BE10" s="150">
        <v>192</v>
      </c>
      <c r="BF10" s="160"/>
      <c r="BG10" s="150"/>
      <c r="BH10" s="161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</row>
    <row r="11" ht="30.75" customHeight="1" spans="1:112">
      <c r="A11" s="152"/>
      <c r="B11" s="152"/>
      <c r="C11" s="151" t="s">
        <v>93</v>
      </c>
      <c r="D11" s="150" t="s">
        <v>94</v>
      </c>
      <c r="E11" s="150">
        <f t="shared" si="3"/>
        <v>100520.55</v>
      </c>
      <c r="F11" s="150">
        <f t="shared" si="16"/>
        <v>72020.55</v>
      </c>
      <c r="G11" s="150">
        <v>26640</v>
      </c>
      <c r="H11" s="150">
        <v>12672</v>
      </c>
      <c r="I11" s="150">
        <v>2220</v>
      </c>
      <c r="J11" s="150"/>
      <c r="K11" s="150">
        <v>28704</v>
      </c>
      <c r="L11" s="150"/>
      <c r="M11" s="150"/>
      <c r="N11" s="150"/>
      <c r="O11" s="150"/>
      <c r="P11" s="150">
        <f>421.42+170.81+1192.32</f>
        <v>1784.55</v>
      </c>
      <c r="Q11" s="150"/>
      <c r="R11" s="150"/>
      <c r="S11" s="150"/>
      <c r="T11" s="150">
        <f>U11+V11+W11+X11+Y11+Z11+AA11+AB11+AC11+AD11+AE11+AF11+AG11+AH11+AI11+AJ11+AK11+AL11+AM11+AN11+AO11+AP11+AQ11+AR11+AS11+AT11+AU11</f>
        <v>28500</v>
      </c>
      <c r="U11" s="150">
        <v>13500</v>
      </c>
      <c r="V11" s="150"/>
      <c r="W11" s="150"/>
      <c r="X11" s="150"/>
      <c r="Y11" s="150"/>
      <c r="Z11" s="150"/>
      <c r="AA11" s="150"/>
      <c r="AB11" s="150"/>
      <c r="AC11" s="150"/>
      <c r="AD11" s="150">
        <v>15000</v>
      </c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60"/>
      <c r="BG11" s="150"/>
      <c r="BH11" s="161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</row>
    <row r="12" ht="30.75" customHeight="1" spans="1:112">
      <c r="A12" s="151" t="s">
        <v>95</v>
      </c>
      <c r="B12" s="152"/>
      <c r="C12" s="152"/>
      <c r="D12" s="150" t="s">
        <v>96</v>
      </c>
      <c r="E12" s="150">
        <f t="shared" si="3"/>
        <v>690698.16</v>
      </c>
      <c r="F12" s="150">
        <f>F13</f>
        <v>690698.16</v>
      </c>
      <c r="G12" s="150"/>
      <c r="H12" s="150"/>
      <c r="I12" s="150"/>
      <c r="J12" s="150"/>
      <c r="K12" s="150"/>
      <c r="L12" s="150">
        <f>L13</f>
        <v>460503.52</v>
      </c>
      <c r="M12" s="150">
        <f>M13</f>
        <v>230194.64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60"/>
      <c r="BG12" s="150"/>
      <c r="BH12" s="161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</row>
    <row r="13" ht="30.75" customHeight="1" spans="1:112">
      <c r="A13" s="152"/>
      <c r="B13" s="151" t="s">
        <v>97</v>
      </c>
      <c r="C13" s="152"/>
      <c r="D13" s="150" t="s">
        <v>98</v>
      </c>
      <c r="E13" s="150">
        <f t="shared" si="3"/>
        <v>690698.16</v>
      </c>
      <c r="F13" s="150">
        <f>F14+F15</f>
        <v>690698.16</v>
      </c>
      <c r="G13" s="150"/>
      <c r="H13" s="150"/>
      <c r="I13" s="150"/>
      <c r="J13" s="150"/>
      <c r="K13" s="150"/>
      <c r="L13" s="150">
        <f>L14+L15</f>
        <v>460503.52</v>
      </c>
      <c r="M13" s="150">
        <f>M14+M15</f>
        <v>230194.64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60"/>
      <c r="BG13" s="150"/>
      <c r="BH13" s="161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</row>
    <row r="14" ht="30.75" customHeight="1" spans="1:112">
      <c r="A14" s="152"/>
      <c r="B14" s="152"/>
      <c r="C14" s="151" t="s">
        <v>99</v>
      </c>
      <c r="D14" s="150" t="s">
        <v>100</v>
      </c>
      <c r="E14" s="150">
        <f t="shared" si="3"/>
        <v>460503.52</v>
      </c>
      <c r="F14" s="150">
        <f t="shared" si="16"/>
        <v>460503.52</v>
      </c>
      <c r="G14" s="150"/>
      <c r="H14" s="150"/>
      <c r="I14" s="150"/>
      <c r="J14" s="150"/>
      <c r="K14" s="150"/>
      <c r="L14" s="150">
        <f>11923.2+448580.32</f>
        <v>460503.52</v>
      </c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60"/>
      <c r="BG14" s="150"/>
      <c r="BH14" s="161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</row>
    <row r="15" ht="30.75" customHeight="1" spans="1:112">
      <c r="A15" s="152"/>
      <c r="B15" s="152"/>
      <c r="C15" s="151" t="s">
        <v>101</v>
      </c>
      <c r="D15" s="150" t="s">
        <v>102</v>
      </c>
      <c r="E15" s="150">
        <f t="shared" si="3"/>
        <v>230194.64</v>
      </c>
      <c r="F15" s="150">
        <f t="shared" si="16"/>
        <v>230194.64</v>
      </c>
      <c r="G15" s="150"/>
      <c r="H15" s="150"/>
      <c r="I15" s="150"/>
      <c r="J15" s="150"/>
      <c r="K15" s="150"/>
      <c r="L15" s="150"/>
      <c r="M15" s="150">
        <f>5904.48+224290.16</f>
        <v>230194.64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60"/>
      <c r="BG15" s="150"/>
      <c r="BH15" s="161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</row>
    <row r="16" ht="30.75" customHeight="1" spans="1:112">
      <c r="A16" s="151" t="s">
        <v>103</v>
      </c>
      <c r="B16" s="152"/>
      <c r="C16" s="152"/>
      <c r="D16" s="150" t="s">
        <v>104</v>
      </c>
      <c r="E16" s="150">
        <f t="shared" si="3"/>
        <v>328224.15</v>
      </c>
      <c r="F16" s="150">
        <f>F17</f>
        <v>328224.15</v>
      </c>
      <c r="G16" s="150">
        <f t="shared" ref="G16:O16" si="17">G17</f>
        <v>0</v>
      </c>
      <c r="H16" s="150">
        <f t="shared" si="17"/>
        <v>0</v>
      </c>
      <c r="I16" s="150">
        <f t="shared" si="17"/>
        <v>0</v>
      </c>
      <c r="J16" s="150">
        <f t="shared" si="17"/>
        <v>0</v>
      </c>
      <c r="K16" s="150">
        <f t="shared" si="17"/>
        <v>0</v>
      </c>
      <c r="L16" s="150">
        <f t="shared" si="17"/>
        <v>0</v>
      </c>
      <c r="M16" s="150">
        <f t="shared" si="17"/>
        <v>0</v>
      </c>
      <c r="N16" s="150">
        <f t="shared" si="17"/>
        <v>201470.29</v>
      </c>
      <c r="O16" s="150">
        <f t="shared" si="17"/>
        <v>126753.86</v>
      </c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60"/>
      <c r="BG16" s="150"/>
      <c r="BH16" s="161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</row>
    <row r="17" ht="30.75" customHeight="1" spans="1:112">
      <c r="A17" s="152"/>
      <c r="B17" s="151" t="s">
        <v>105</v>
      </c>
      <c r="C17" s="152"/>
      <c r="D17" s="150" t="s">
        <v>106</v>
      </c>
      <c r="E17" s="150">
        <f t="shared" si="3"/>
        <v>328224.15</v>
      </c>
      <c r="F17" s="150">
        <f>N17+O17</f>
        <v>328224.15</v>
      </c>
      <c r="G17" s="150"/>
      <c r="H17" s="150"/>
      <c r="I17" s="150"/>
      <c r="J17" s="150"/>
      <c r="K17" s="150"/>
      <c r="L17" s="150"/>
      <c r="M17" s="150"/>
      <c r="N17" s="150">
        <f>N18+N19+N20</f>
        <v>201470.29</v>
      </c>
      <c r="O17" s="150">
        <f>O18+O19+O20</f>
        <v>126753.86</v>
      </c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60"/>
      <c r="BG17" s="150"/>
      <c r="BH17" s="161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</row>
    <row r="18" ht="30.75" customHeight="1" spans="1:112">
      <c r="A18" s="152"/>
      <c r="B18" s="152"/>
      <c r="C18" s="151" t="s">
        <v>107</v>
      </c>
      <c r="D18" s="150" t="s">
        <v>108</v>
      </c>
      <c r="E18" s="150">
        <f t="shared" si="3"/>
        <v>196253.89</v>
      </c>
      <c r="F18" s="150">
        <f>N18+O18</f>
        <v>196253.89</v>
      </c>
      <c r="G18" s="150"/>
      <c r="H18" s="150"/>
      <c r="I18" s="150"/>
      <c r="J18" s="150"/>
      <c r="K18" s="150"/>
      <c r="L18" s="150"/>
      <c r="M18" s="150"/>
      <c r="N18" s="150">
        <v>196253.89</v>
      </c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60"/>
      <c r="BG18" s="150"/>
      <c r="BH18" s="161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</row>
    <row r="19" ht="30.75" customHeight="1" spans="1:112">
      <c r="A19" s="152"/>
      <c r="B19" s="152"/>
      <c r="C19" s="151" t="s">
        <v>109</v>
      </c>
      <c r="D19" s="150" t="s">
        <v>110</v>
      </c>
      <c r="E19" s="150">
        <f t="shared" si="3"/>
        <v>5216.4</v>
      </c>
      <c r="F19" s="150">
        <f>N19+O19</f>
        <v>5216.4</v>
      </c>
      <c r="G19" s="150"/>
      <c r="H19" s="150"/>
      <c r="I19" s="150"/>
      <c r="J19" s="150"/>
      <c r="K19" s="150"/>
      <c r="L19" s="150"/>
      <c r="M19" s="150"/>
      <c r="N19" s="150">
        <v>5216.4</v>
      </c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60"/>
      <c r="BG19" s="150"/>
      <c r="BH19" s="161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</row>
    <row r="20" ht="30.75" customHeight="1" spans="1:112">
      <c r="A20" s="152"/>
      <c r="B20" s="152"/>
      <c r="C20" s="151" t="s">
        <v>111</v>
      </c>
      <c r="D20" s="150" t="s">
        <v>112</v>
      </c>
      <c r="E20" s="150">
        <f t="shared" si="3"/>
        <v>126753.86</v>
      </c>
      <c r="F20" s="150">
        <f>N20+O20</f>
        <v>126753.86</v>
      </c>
      <c r="G20" s="150"/>
      <c r="H20" s="150"/>
      <c r="I20" s="150"/>
      <c r="J20" s="150"/>
      <c r="K20" s="150"/>
      <c r="L20" s="150"/>
      <c r="M20" s="150"/>
      <c r="N20" s="150"/>
      <c r="O20" s="150">
        <f>1476.12+125277.74</f>
        <v>126753.86</v>
      </c>
      <c r="P20" s="150">
        <f>1476.12+125277.74</f>
        <v>126753.86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60"/>
      <c r="BG20" s="150"/>
      <c r="BH20" s="161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</row>
    <row r="21" ht="30.75" customHeight="1" spans="1:112">
      <c r="A21" s="151" t="s">
        <v>113</v>
      </c>
      <c r="B21" s="152"/>
      <c r="C21" s="152"/>
      <c r="D21" s="150" t="s">
        <v>114</v>
      </c>
      <c r="E21" s="150">
        <f t="shared" si="3"/>
        <v>464023.56</v>
      </c>
      <c r="F21" s="150">
        <f>F22</f>
        <v>464023.56</v>
      </c>
      <c r="G21" s="150">
        <f t="shared" ref="G21:Q21" si="18">G22</f>
        <v>0</v>
      </c>
      <c r="H21" s="150">
        <f t="shared" si="18"/>
        <v>0</v>
      </c>
      <c r="I21" s="150">
        <f t="shared" si="18"/>
        <v>0</v>
      </c>
      <c r="J21" s="150">
        <f t="shared" si="18"/>
        <v>0</v>
      </c>
      <c r="K21" s="150">
        <f t="shared" si="18"/>
        <v>0</v>
      </c>
      <c r="L21" s="150">
        <f t="shared" si="18"/>
        <v>0</v>
      </c>
      <c r="M21" s="150">
        <f t="shared" si="18"/>
        <v>0</v>
      </c>
      <c r="N21" s="150">
        <f t="shared" si="18"/>
        <v>0</v>
      </c>
      <c r="O21" s="150">
        <f t="shared" si="18"/>
        <v>0</v>
      </c>
      <c r="P21" s="150">
        <f t="shared" si="18"/>
        <v>0</v>
      </c>
      <c r="Q21" s="150">
        <f t="shared" si="18"/>
        <v>464023.56</v>
      </c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60"/>
      <c r="BG21" s="150"/>
      <c r="BH21" s="161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</row>
    <row r="22" ht="30.75" customHeight="1" spans="1:112">
      <c r="A22" s="152"/>
      <c r="B22" s="151" t="s">
        <v>115</v>
      </c>
      <c r="C22" s="114"/>
      <c r="D22" s="150" t="s">
        <v>116</v>
      </c>
      <c r="E22" s="150">
        <f t="shared" si="3"/>
        <v>464023.56</v>
      </c>
      <c r="F22" s="150">
        <f>F23</f>
        <v>464023.56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>
        <f>Q23</f>
        <v>464023.56</v>
      </c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60"/>
      <c r="BG22" s="150"/>
      <c r="BH22" s="161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</row>
    <row r="23" ht="30.75" customHeight="1" spans="1:112">
      <c r="A23" s="152"/>
      <c r="B23" s="152"/>
      <c r="C23" s="151" t="s">
        <v>117</v>
      </c>
      <c r="D23" s="150" t="s">
        <v>118</v>
      </c>
      <c r="E23" s="150">
        <f t="shared" si="3"/>
        <v>464023.56</v>
      </c>
      <c r="F23" s="150">
        <f>Q23</f>
        <v>464023.56</v>
      </c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>
        <f>8428.32+455595.24</f>
        <v>464023.56</v>
      </c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60"/>
      <c r="BG23" s="150"/>
      <c r="BH23" s="161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</row>
    <row r="24" ht="20.1" customHeight="1" spans="1:113">
      <c r="A24" s="153"/>
      <c r="B24" s="153"/>
      <c r="C24" s="153"/>
      <c r="D24" s="153"/>
      <c r="E24" s="153"/>
      <c r="F24" s="153"/>
      <c r="G24" s="154"/>
      <c r="H24" s="154"/>
      <c r="I24" s="154"/>
      <c r="J24" s="154"/>
      <c r="K24" s="154"/>
      <c r="L24" s="154"/>
      <c r="M24" s="153"/>
      <c r="N24" s="153"/>
      <c r="O24" s="153"/>
      <c r="P24" s="153"/>
      <c r="Q24" s="153"/>
      <c r="R24" s="153"/>
      <c r="S24" s="153"/>
      <c r="T24" s="153"/>
      <c r="U24" s="153"/>
      <c r="V24" s="154"/>
      <c r="W24" s="154"/>
      <c r="X24" s="154"/>
      <c r="Y24" s="153"/>
      <c r="Z24" s="153"/>
      <c r="AA24" s="153"/>
      <c r="AB24" s="153"/>
      <c r="AC24" s="153"/>
      <c r="AD24" s="154"/>
      <c r="AE24" s="154"/>
      <c r="AF24" s="153"/>
      <c r="AG24" s="153"/>
      <c r="AH24" s="153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</row>
  </sheetData>
  <sheetProtection formatCells="0" formatColumns="0" formatRows="0" insertRows="0" insertColumns="0" insertHyperlinks="0" deleteColumns="0" deleteRows="0" sort="0" autoFilter="0" pivotTables="0"/>
  <mergeCells count="123">
    <mergeCell ref="A2:DH2"/>
    <mergeCell ref="A3:G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scale="1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showGridLines="0" showZeros="0" topLeftCell="A13" workbookViewId="0">
      <selection activeCell="A3" sqref="A3:D3"/>
    </sheetView>
  </sheetViews>
  <sheetFormatPr defaultColWidth="9.16666666666667" defaultRowHeight="12.75" customHeight="1" outlineLevelCol="7"/>
  <cols>
    <col min="1" max="1" width="8.16666666666667" style="107" customWidth="1"/>
    <col min="2" max="2" width="5.5" style="107" customWidth="1"/>
    <col min="3" max="3" width="9.16666666666667" style="107" customWidth="1"/>
    <col min="4" max="4" width="40.5" style="107" customWidth="1"/>
    <col min="5" max="5" width="25.8333333333333" style="107" customWidth="1"/>
    <col min="6" max="7" width="21.8333333333333" style="107" customWidth="1"/>
    <col min="8" max="8" width="8.66666666666667" style="107" customWidth="1"/>
    <col min="9" max="16384" width="9.16666666666667" style="107"/>
  </cols>
  <sheetData>
    <row r="1" ht="20.1" customHeight="1" spans="1:8">
      <c r="A1" s="108"/>
      <c r="B1" s="108"/>
      <c r="C1" s="108"/>
      <c r="D1" s="109"/>
      <c r="E1" s="108"/>
      <c r="F1" s="108"/>
      <c r="G1" s="110" t="s">
        <v>322</v>
      </c>
      <c r="H1" s="111"/>
    </row>
    <row r="2" ht="25.5" customHeight="1" spans="1:8">
      <c r="A2" s="112" t="s">
        <v>323</v>
      </c>
      <c r="B2" s="112"/>
      <c r="C2" s="112"/>
      <c r="D2" s="112"/>
      <c r="E2" s="112"/>
      <c r="F2" s="112"/>
      <c r="G2" s="112"/>
      <c r="H2" s="111"/>
    </row>
    <row r="3" ht="20.1" customHeight="1" spans="1:8">
      <c r="A3" s="97" t="s">
        <v>61</v>
      </c>
      <c r="B3" s="97"/>
      <c r="C3" s="97"/>
      <c r="D3" s="97"/>
      <c r="E3" s="113"/>
      <c r="F3" s="113"/>
      <c r="G3" s="110" t="s">
        <v>6</v>
      </c>
      <c r="H3" s="111"/>
    </row>
    <row r="4" ht="20.1" customHeight="1" spans="1:8">
      <c r="A4" s="114" t="s">
        <v>324</v>
      </c>
      <c r="B4" s="114"/>
      <c r="C4" s="114"/>
      <c r="D4" s="114"/>
      <c r="E4" s="115" t="s">
        <v>121</v>
      </c>
      <c r="F4" s="116"/>
      <c r="G4" s="116"/>
      <c r="H4" s="111"/>
    </row>
    <row r="5" ht="20.1" customHeight="1" spans="1:8">
      <c r="A5" s="117" t="s">
        <v>71</v>
      </c>
      <c r="B5" s="118"/>
      <c r="C5" s="119" t="s">
        <v>72</v>
      </c>
      <c r="D5" s="120" t="s">
        <v>325</v>
      </c>
      <c r="E5" s="116" t="s">
        <v>63</v>
      </c>
      <c r="F5" s="114" t="s">
        <v>326</v>
      </c>
      <c r="G5" s="116" t="s">
        <v>327</v>
      </c>
      <c r="H5" s="111"/>
    </row>
    <row r="6" ht="18" customHeight="1" spans="1:8">
      <c r="A6" s="121" t="s">
        <v>83</v>
      </c>
      <c r="B6" s="122" t="s">
        <v>84</v>
      </c>
      <c r="C6" s="123"/>
      <c r="D6" s="124"/>
      <c r="E6" s="125"/>
      <c r="F6" s="123"/>
      <c r="G6" s="125"/>
      <c r="H6" s="111"/>
    </row>
    <row r="7" ht="20" customHeight="1" spans="1:8">
      <c r="A7" s="126"/>
      <c r="B7" s="127"/>
      <c r="C7" s="128" t="s">
        <v>16</v>
      </c>
      <c r="D7" s="126" t="s">
        <v>63</v>
      </c>
      <c r="E7" s="129"/>
      <c r="F7" s="130"/>
      <c r="G7" s="131"/>
      <c r="H7" s="111"/>
    </row>
    <row r="8" ht="20" customHeight="1" spans="1:8">
      <c r="A8" s="126"/>
      <c r="B8" s="127"/>
      <c r="C8" s="128" t="s">
        <v>86</v>
      </c>
      <c r="D8" s="126" t="s">
        <v>0</v>
      </c>
      <c r="E8" s="129">
        <f>E9+E20+E30</f>
        <v>5632331.69</v>
      </c>
      <c r="F8" s="130">
        <f>F9+F30</f>
        <v>4587331.69</v>
      </c>
      <c r="G8" s="131">
        <f>G20</f>
        <v>1045000</v>
      </c>
      <c r="H8" s="111"/>
    </row>
    <row r="9" ht="20" customHeight="1" spans="1:8">
      <c r="A9" s="126" t="s">
        <v>179</v>
      </c>
      <c r="B9" s="127" t="s">
        <v>16</v>
      </c>
      <c r="C9" s="128" t="s">
        <v>16</v>
      </c>
      <c r="D9" s="126" t="s">
        <v>328</v>
      </c>
      <c r="E9" s="129">
        <f>E10+E11+E12+E13+E14+E15+E16+E17+E18+E19</f>
        <v>4396265.69</v>
      </c>
      <c r="F9" s="129">
        <f>F10+F11+F12+F13+F14+F15+F16+F17+F18+F19</f>
        <v>4396265.69</v>
      </c>
      <c r="G9" s="131"/>
      <c r="H9" s="111"/>
    </row>
    <row r="10" ht="20" customHeight="1" spans="1:8">
      <c r="A10" s="126" t="s">
        <v>329</v>
      </c>
      <c r="B10" s="127" t="s">
        <v>330</v>
      </c>
      <c r="C10" s="128" t="s">
        <v>331</v>
      </c>
      <c r="D10" s="126" t="s">
        <v>332</v>
      </c>
      <c r="E10" s="129">
        <v>1282548</v>
      </c>
      <c r="F10" s="129">
        <v>1282548</v>
      </c>
      <c r="G10" s="131"/>
      <c r="H10" s="111"/>
    </row>
    <row r="11" ht="20" customHeight="1" spans="1:8">
      <c r="A11" s="126" t="s">
        <v>329</v>
      </c>
      <c r="B11" s="127" t="s">
        <v>333</v>
      </c>
      <c r="C11" s="128" t="s">
        <v>331</v>
      </c>
      <c r="D11" s="126" t="s">
        <v>334</v>
      </c>
      <c r="E11" s="129">
        <v>1455732</v>
      </c>
      <c r="F11" s="129">
        <v>1455732</v>
      </c>
      <c r="G11" s="131"/>
      <c r="H11" s="111"/>
    </row>
    <row r="12" ht="20" customHeight="1" spans="1:8">
      <c r="A12" s="126" t="s">
        <v>329</v>
      </c>
      <c r="B12" s="127" t="s">
        <v>335</v>
      </c>
      <c r="C12" s="128" t="s">
        <v>331</v>
      </c>
      <c r="D12" s="126" t="s">
        <v>336</v>
      </c>
      <c r="E12" s="129">
        <v>106879</v>
      </c>
      <c r="F12" s="129">
        <v>106879</v>
      </c>
      <c r="G12" s="131"/>
      <c r="H12" s="111"/>
    </row>
    <row r="13" ht="20" customHeight="1" spans="1:8">
      <c r="A13" s="126" t="s">
        <v>329</v>
      </c>
      <c r="B13" s="127" t="s">
        <v>337</v>
      </c>
      <c r="C13" s="128" t="s">
        <v>331</v>
      </c>
      <c r="D13" s="126" t="s">
        <v>338</v>
      </c>
      <c r="E13" s="129">
        <v>28704</v>
      </c>
      <c r="F13" s="129">
        <v>28704</v>
      </c>
      <c r="G13" s="131"/>
      <c r="H13" s="111"/>
    </row>
    <row r="14" ht="20" customHeight="1" spans="1:8">
      <c r="A14" s="126" t="s">
        <v>329</v>
      </c>
      <c r="B14" s="127" t="s">
        <v>339</v>
      </c>
      <c r="C14" s="128" t="s">
        <v>331</v>
      </c>
      <c r="D14" s="126" t="s">
        <v>340</v>
      </c>
      <c r="E14" s="129">
        <v>460503.52</v>
      </c>
      <c r="F14" s="129">
        <v>460503.52</v>
      </c>
      <c r="G14" s="131"/>
      <c r="H14" s="111"/>
    </row>
    <row r="15" ht="20" customHeight="1" spans="1:8">
      <c r="A15" s="126" t="s">
        <v>329</v>
      </c>
      <c r="B15" s="127" t="s">
        <v>341</v>
      </c>
      <c r="C15" s="128" t="s">
        <v>331</v>
      </c>
      <c r="D15" s="126" t="s">
        <v>342</v>
      </c>
      <c r="E15" s="129">
        <v>230194.64</v>
      </c>
      <c r="F15" s="129">
        <v>230194.64</v>
      </c>
      <c r="G15" s="131"/>
      <c r="H15" s="111"/>
    </row>
    <row r="16" ht="20" customHeight="1" spans="1:8">
      <c r="A16" s="126" t="s">
        <v>329</v>
      </c>
      <c r="B16" s="127" t="s">
        <v>343</v>
      </c>
      <c r="C16" s="128" t="s">
        <v>331</v>
      </c>
      <c r="D16" s="126" t="s">
        <v>344</v>
      </c>
      <c r="E16" s="129">
        <v>201470.29</v>
      </c>
      <c r="F16" s="129">
        <v>201470.29</v>
      </c>
      <c r="G16" s="131"/>
      <c r="H16" s="111"/>
    </row>
    <row r="17" ht="20" customHeight="1" spans="1:8">
      <c r="A17" s="126" t="s">
        <v>329</v>
      </c>
      <c r="B17" s="127" t="s">
        <v>345</v>
      </c>
      <c r="C17" s="128" t="s">
        <v>331</v>
      </c>
      <c r="D17" s="126" t="s">
        <v>346</v>
      </c>
      <c r="E17" s="129">
        <v>126753.86</v>
      </c>
      <c r="F17" s="129">
        <v>126753.86</v>
      </c>
      <c r="G17" s="131"/>
      <c r="H17" s="111"/>
    </row>
    <row r="18" ht="20" customHeight="1" spans="1:8">
      <c r="A18" s="126" t="s">
        <v>329</v>
      </c>
      <c r="B18" s="127" t="s">
        <v>347</v>
      </c>
      <c r="C18" s="128" t="s">
        <v>331</v>
      </c>
      <c r="D18" s="126" t="s">
        <v>348</v>
      </c>
      <c r="E18" s="129">
        <v>39456.82</v>
      </c>
      <c r="F18" s="129">
        <v>39456.82</v>
      </c>
      <c r="G18" s="131"/>
      <c r="H18" s="111"/>
    </row>
    <row r="19" ht="20" customHeight="1" spans="1:8">
      <c r="A19" s="126" t="s">
        <v>329</v>
      </c>
      <c r="B19" s="127" t="s">
        <v>349</v>
      </c>
      <c r="C19" s="128" t="s">
        <v>331</v>
      </c>
      <c r="D19" s="126" t="s">
        <v>350</v>
      </c>
      <c r="E19" s="129">
        <v>464023.56</v>
      </c>
      <c r="F19" s="132">
        <v>464023.56</v>
      </c>
      <c r="G19" s="133"/>
      <c r="H19" s="111"/>
    </row>
    <row r="20" ht="20" customHeight="1" spans="1:8">
      <c r="A20" s="126" t="s">
        <v>201</v>
      </c>
      <c r="B20" s="127" t="s">
        <v>16</v>
      </c>
      <c r="C20" s="128" t="s">
        <v>16</v>
      </c>
      <c r="D20" s="126" t="s">
        <v>351</v>
      </c>
      <c r="E20" s="129">
        <f>E21+E22+E23+E24+E25+E26+E27+E28+E29</f>
        <v>1045000</v>
      </c>
      <c r="F20" s="134">
        <f>H21+H22+H23+H24+H25+H26+H27+H28+H29</f>
        <v>0</v>
      </c>
      <c r="G20" s="134">
        <f>G21+G22+G23+G24+G25+G26+G27+G28+G29</f>
        <v>1045000</v>
      </c>
      <c r="H20" s="111"/>
    </row>
    <row r="21" ht="20" customHeight="1" spans="1:8">
      <c r="A21" s="126" t="s">
        <v>352</v>
      </c>
      <c r="B21" s="127" t="s">
        <v>330</v>
      </c>
      <c r="C21" s="128" t="s">
        <v>331</v>
      </c>
      <c r="D21" s="127" t="s">
        <v>353</v>
      </c>
      <c r="E21" s="129">
        <v>213500</v>
      </c>
      <c r="F21" s="134"/>
      <c r="G21" s="134">
        <v>213500</v>
      </c>
      <c r="H21" s="111"/>
    </row>
    <row r="22" ht="20" customHeight="1" spans="1:8">
      <c r="A22" s="126" t="s">
        <v>352</v>
      </c>
      <c r="B22" s="127" t="s">
        <v>354</v>
      </c>
      <c r="C22" s="128" t="s">
        <v>331</v>
      </c>
      <c r="D22" s="127" t="s">
        <v>355</v>
      </c>
      <c r="E22" s="129">
        <v>13000</v>
      </c>
      <c r="F22" s="134"/>
      <c r="G22" s="134">
        <v>13000</v>
      </c>
      <c r="H22" s="111"/>
    </row>
    <row r="23" ht="20" customHeight="1" spans="1:8">
      <c r="A23" s="126" t="s">
        <v>352</v>
      </c>
      <c r="B23" s="127" t="s">
        <v>356</v>
      </c>
      <c r="C23" s="128" t="s">
        <v>331</v>
      </c>
      <c r="D23" s="127" t="s">
        <v>357</v>
      </c>
      <c r="E23" s="129">
        <v>25000</v>
      </c>
      <c r="F23" s="134"/>
      <c r="G23" s="134">
        <v>25000</v>
      </c>
      <c r="H23" s="111"/>
    </row>
    <row r="24" ht="20" customHeight="1" spans="1:8">
      <c r="A24" s="126" t="s">
        <v>352</v>
      </c>
      <c r="B24" s="127" t="s">
        <v>337</v>
      </c>
      <c r="C24" s="128" t="s">
        <v>331</v>
      </c>
      <c r="D24" s="127" t="s">
        <v>358</v>
      </c>
      <c r="E24" s="129">
        <v>85000</v>
      </c>
      <c r="F24" s="134"/>
      <c r="G24" s="134">
        <v>85000</v>
      </c>
      <c r="H24" s="111"/>
    </row>
    <row r="25" ht="20" customHeight="1" spans="1:8">
      <c r="A25" s="126" t="s">
        <v>352</v>
      </c>
      <c r="B25" s="127" t="s">
        <v>345</v>
      </c>
      <c r="C25" s="128" t="s">
        <v>331</v>
      </c>
      <c r="D25" s="127" t="s">
        <v>359</v>
      </c>
      <c r="E25" s="129">
        <v>313000</v>
      </c>
      <c r="F25" s="134"/>
      <c r="G25" s="134">
        <v>313000</v>
      </c>
      <c r="H25" s="111"/>
    </row>
    <row r="26" ht="20" customHeight="1" spans="1:8">
      <c r="A26" s="126" t="s">
        <v>352</v>
      </c>
      <c r="B26" s="127" t="s">
        <v>360</v>
      </c>
      <c r="C26" s="128" t="s">
        <v>331</v>
      </c>
      <c r="D26" s="127" t="s">
        <v>361</v>
      </c>
      <c r="E26" s="129">
        <v>15000</v>
      </c>
      <c r="F26" s="134"/>
      <c r="G26" s="134">
        <v>15000</v>
      </c>
      <c r="H26" s="111"/>
    </row>
    <row r="27" ht="20" customHeight="1" spans="1:8">
      <c r="A27" s="126" t="s">
        <v>352</v>
      </c>
      <c r="B27" s="127" t="s">
        <v>362</v>
      </c>
      <c r="C27" s="128" t="s">
        <v>331</v>
      </c>
      <c r="D27" s="127" t="s">
        <v>363</v>
      </c>
      <c r="E27" s="129">
        <v>40000</v>
      </c>
      <c r="F27" s="134"/>
      <c r="G27" s="134">
        <v>40000</v>
      </c>
      <c r="H27" s="111"/>
    </row>
    <row r="28" ht="20" customHeight="1" spans="1:8">
      <c r="A28" s="126" t="s">
        <v>352</v>
      </c>
      <c r="B28" s="127" t="s">
        <v>364</v>
      </c>
      <c r="C28" s="128" t="s">
        <v>331</v>
      </c>
      <c r="D28" s="127" t="s">
        <v>365</v>
      </c>
      <c r="E28" s="129">
        <v>36500</v>
      </c>
      <c r="F28" s="134"/>
      <c r="G28" s="134">
        <v>36500</v>
      </c>
      <c r="H28" s="111"/>
    </row>
    <row r="29" ht="20" customHeight="1" spans="1:8">
      <c r="A29" s="126" t="s">
        <v>352</v>
      </c>
      <c r="B29" s="127" t="s">
        <v>366</v>
      </c>
      <c r="C29" s="128" t="s">
        <v>331</v>
      </c>
      <c r="D29" s="127" t="s">
        <v>367</v>
      </c>
      <c r="E29" s="129">
        <v>304000</v>
      </c>
      <c r="F29" s="134"/>
      <c r="G29" s="134">
        <v>304000</v>
      </c>
      <c r="H29" s="111"/>
    </row>
    <row r="30" ht="20" customHeight="1" spans="1:8">
      <c r="A30" s="126" t="s">
        <v>221</v>
      </c>
      <c r="B30" s="127" t="s">
        <v>16</v>
      </c>
      <c r="C30" s="128" t="s">
        <v>16</v>
      </c>
      <c r="D30" s="126" t="s">
        <v>368</v>
      </c>
      <c r="E30" s="130">
        <f>E31+E32+E33+E34</f>
        <v>191066</v>
      </c>
      <c r="F30" s="135">
        <f>F31+F32+F33+F34</f>
        <v>191066</v>
      </c>
      <c r="G30" s="136"/>
      <c r="H30" s="111"/>
    </row>
    <row r="31" ht="20" customHeight="1" spans="1:8">
      <c r="A31" s="126" t="s">
        <v>369</v>
      </c>
      <c r="B31" s="127" t="s">
        <v>330</v>
      </c>
      <c r="C31" s="128" t="s">
        <v>331</v>
      </c>
      <c r="D31" s="126" t="s">
        <v>370</v>
      </c>
      <c r="E31" s="130">
        <v>150050</v>
      </c>
      <c r="F31" s="130">
        <v>150050</v>
      </c>
      <c r="G31" s="131"/>
      <c r="H31" s="111"/>
    </row>
    <row r="32" ht="20" customHeight="1" spans="1:8">
      <c r="A32" s="126" t="s">
        <v>369</v>
      </c>
      <c r="B32" s="127" t="s">
        <v>354</v>
      </c>
      <c r="C32" s="128" t="s">
        <v>331</v>
      </c>
      <c r="D32" s="126" t="s">
        <v>371</v>
      </c>
      <c r="E32" s="130">
        <v>24624</v>
      </c>
      <c r="F32" s="130">
        <v>24624</v>
      </c>
      <c r="G32" s="131"/>
      <c r="H32" s="111"/>
    </row>
    <row r="33" ht="20" customHeight="1" spans="1:8">
      <c r="A33" s="126" t="s">
        <v>369</v>
      </c>
      <c r="B33" s="127" t="s">
        <v>337</v>
      </c>
      <c r="C33" s="128" t="s">
        <v>331</v>
      </c>
      <c r="D33" s="126" t="s">
        <v>372</v>
      </c>
      <c r="E33" s="130">
        <v>16200</v>
      </c>
      <c r="F33" s="130">
        <v>16200</v>
      </c>
      <c r="G33" s="131"/>
      <c r="H33" s="111"/>
    </row>
    <row r="34" ht="20" customHeight="1" spans="1:8">
      <c r="A34" s="126" t="s">
        <v>369</v>
      </c>
      <c r="B34" s="127" t="s">
        <v>341</v>
      </c>
      <c r="C34" s="128" t="s">
        <v>331</v>
      </c>
      <c r="D34" s="126" t="s">
        <v>373</v>
      </c>
      <c r="E34" s="130">
        <v>192</v>
      </c>
      <c r="F34" s="130">
        <v>192</v>
      </c>
      <c r="G34" s="131"/>
      <c r="H34" s="111"/>
    </row>
    <row r="35" ht="20" customHeight="1" spans="1:8">
      <c r="A35" s="137"/>
      <c r="B35" s="137"/>
      <c r="C35" s="138"/>
      <c r="D35" s="139"/>
      <c r="E35" s="140"/>
      <c r="F35" s="140"/>
      <c r="G35" s="111"/>
      <c r="H35" s="141"/>
    </row>
    <row r="36" ht="20" customHeight="1" spans="1:8">
      <c r="A36" s="137"/>
      <c r="B36" s="137"/>
      <c r="C36" s="138"/>
      <c r="D36" s="142"/>
      <c r="E36" s="137"/>
      <c r="F36" s="137"/>
      <c r="G36" s="141"/>
      <c r="H36" s="141"/>
    </row>
    <row r="37" ht="20" customHeight="1" spans="1:8">
      <c r="A37" s="137"/>
      <c r="B37" s="137"/>
      <c r="C37" s="138"/>
      <c r="D37" s="142"/>
      <c r="E37" s="137"/>
      <c r="F37" s="137"/>
      <c r="G37" s="141"/>
      <c r="H37" s="141"/>
    </row>
    <row r="38" ht="20" customHeight="1" spans="1:8">
      <c r="A38" s="137"/>
      <c r="B38" s="137"/>
      <c r="C38" s="138"/>
      <c r="D38" s="139"/>
      <c r="E38" s="137"/>
      <c r="F38" s="137"/>
      <c r="G38" s="141"/>
      <c r="H38" s="141"/>
    </row>
    <row r="39" ht="20" customHeight="1" spans="1:8">
      <c r="A39" s="137"/>
      <c r="B39" s="137"/>
      <c r="C39" s="138"/>
      <c r="D39" s="139"/>
      <c r="E39" s="137"/>
      <c r="F39" s="137"/>
      <c r="G39" s="141"/>
      <c r="H39" s="141"/>
    </row>
    <row r="40" ht="20.1" customHeight="1" spans="1:8">
      <c r="A40" s="137"/>
      <c r="B40" s="137"/>
      <c r="C40" s="138"/>
      <c r="D40" s="142"/>
      <c r="E40" s="137"/>
      <c r="F40" s="137"/>
      <c r="G40" s="141"/>
      <c r="H40" s="141"/>
    </row>
    <row r="41" ht="20.1" customHeight="1" spans="1:8">
      <c r="A41" s="137"/>
      <c r="B41" s="137"/>
      <c r="C41" s="138"/>
      <c r="D41" s="142"/>
      <c r="E41" s="137"/>
      <c r="F41" s="137"/>
      <c r="G41" s="141"/>
      <c r="H41" s="141"/>
    </row>
    <row r="42" ht="20.1" customHeight="1" spans="1:8">
      <c r="A42" s="137"/>
      <c r="B42" s="137"/>
      <c r="C42" s="138"/>
      <c r="D42" s="139"/>
      <c r="E42" s="137"/>
      <c r="F42" s="137"/>
      <c r="G42" s="141"/>
      <c r="H42" s="141"/>
    </row>
    <row r="43" ht="20.1" customHeight="1" spans="1:8">
      <c r="A43" s="137"/>
      <c r="B43" s="137"/>
      <c r="C43" s="138"/>
      <c r="D43" s="139"/>
      <c r="E43" s="137"/>
      <c r="F43" s="137"/>
      <c r="G43" s="141"/>
      <c r="H43" s="141"/>
    </row>
    <row r="44" ht="20.1" customHeight="1" spans="1:8">
      <c r="A44" s="137"/>
      <c r="B44" s="137"/>
      <c r="C44" s="138"/>
      <c r="D44" s="143"/>
      <c r="E44" s="137"/>
      <c r="F44" s="137"/>
      <c r="G44" s="141"/>
      <c r="H44" s="141"/>
    </row>
    <row r="45" ht="20.1" customHeight="1" spans="1:8">
      <c r="A45" s="137"/>
      <c r="B45" s="137"/>
      <c r="C45" s="138"/>
      <c r="D45" s="142"/>
      <c r="E45" s="137"/>
      <c r="F45" s="137"/>
      <c r="G45" s="141"/>
      <c r="H45" s="141"/>
    </row>
    <row r="46" ht="20.1" customHeight="1" spans="1:8">
      <c r="A46" s="142"/>
      <c r="B46" s="142"/>
      <c r="C46" s="144"/>
      <c r="D46" s="142"/>
      <c r="E46" s="137"/>
      <c r="F46" s="137"/>
      <c r="G46" s="141"/>
      <c r="H46" s="141"/>
    </row>
    <row r="47" ht="20.1" customHeight="1" spans="1:8">
      <c r="A47" s="141"/>
      <c r="B47" s="141"/>
      <c r="C47" s="111"/>
      <c r="D47" s="145"/>
      <c r="E47" s="141"/>
      <c r="F47" s="141"/>
      <c r="G47" s="141"/>
      <c r="H47" s="141"/>
    </row>
    <row r="48" ht="20.1" customHeight="1" spans="1:8">
      <c r="A48" s="141"/>
      <c r="B48" s="141"/>
      <c r="C48" s="111"/>
      <c r="D48" s="145"/>
      <c r="E48" s="141"/>
      <c r="F48" s="141"/>
      <c r="G48" s="141"/>
      <c r="H48" s="141"/>
    </row>
    <row r="49" ht="20.1" customHeight="1" spans="1:8">
      <c r="A49" s="141"/>
      <c r="B49" s="141"/>
      <c r="C49" s="111"/>
      <c r="D49" s="145"/>
      <c r="E49" s="141"/>
      <c r="F49" s="141"/>
      <c r="G49" s="141"/>
      <c r="H49" s="141"/>
    </row>
    <row r="50" ht="20.1" customHeight="1" spans="1:8">
      <c r="A50" s="141"/>
      <c r="B50" s="141"/>
      <c r="C50" s="111"/>
      <c r="D50" s="145"/>
      <c r="E50" s="141"/>
      <c r="F50" s="141"/>
      <c r="G50" s="141"/>
      <c r="H50" s="141"/>
    </row>
    <row r="51" ht="20.1" customHeight="1" spans="1:8">
      <c r="A51" s="141"/>
      <c r="B51" s="141"/>
      <c r="C51" s="111"/>
      <c r="D51" s="145"/>
      <c r="E51" s="141"/>
      <c r="F51" s="141"/>
      <c r="G51" s="141"/>
      <c r="H51" s="141"/>
    </row>
    <row r="52" ht="20.1" customHeight="1" spans="1:8">
      <c r="A52" s="141"/>
      <c r="B52" s="141"/>
      <c r="C52" s="111"/>
      <c r="D52" s="145"/>
      <c r="E52" s="141"/>
      <c r="F52" s="141"/>
      <c r="G52" s="141"/>
      <c r="H52" s="141"/>
    </row>
    <row r="53" ht="20.1" customHeight="1" spans="1:8">
      <c r="A53" s="141"/>
      <c r="B53" s="141"/>
      <c r="C53" s="111"/>
      <c r="D53" s="145"/>
      <c r="E53" s="141"/>
      <c r="F53" s="141"/>
      <c r="G53" s="141"/>
      <c r="H53" s="141"/>
    </row>
    <row r="54" ht="20.1" customHeight="1" spans="1:8">
      <c r="A54" s="141"/>
      <c r="B54" s="141"/>
      <c r="C54" s="111"/>
      <c r="D54" s="145"/>
      <c r="E54" s="141"/>
      <c r="F54" s="141"/>
      <c r="G54" s="141"/>
      <c r="H54" s="141"/>
    </row>
    <row r="55" ht="20.1" customHeight="1" spans="1:8">
      <c r="A55" s="141"/>
      <c r="B55" s="141"/>
      <c r="C55" s="111"/>
      <c r="D55" s="145"/>
      <c r="E55" s="141"/>
      <c r="F55" s="141"/>
      <c r="G55" s="141"/>
      <c r="H55" s="141"/>
    </row>
    <row r="56" ht="20.1" customHeight="1" spans="1:8">
      <c r="A56" s="141"/>
      <c r="B56" s="141"/>
      <c r="C56" s="111"/>
      <c r="D56" s="145"/>
      <c r="E56" s="141"/>
      <c r="F56" s="141"/>
      <c r="G56" s="141"/>
      <c r="H56" s="141"/>
    </row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50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52"/>
  <sheetViews>
    <sheetView showGridLines="0" showZeros="0" workbookViewId="0">
      <selection activeCell="E15" sqref="E15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22"/>
      <c r="B1" s="23"/>
      <c r="C1" s="23"/>
      <c r="D1" s="23"/>
      <c r="E1" s="23"/>
      <c r="F1" s="24" t="s">
        <v>374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</row>
    <row r="2" ht="20.1" customHeight="1" spans="1:243">
      <c r="A2" s="25" t="s">
        <v>375</v>
      </c>
      <c r="B2" s="25"/>
      <c r="C2" s="25"/>
      <c r="D2" s="25"/>
      <c r="E2" s="25"/>
      <c r="F2" s="25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</row>
    <row r="3" ht="20.1" customHeight="1" spans="1:243">
      <c r="A3" s="90" t="s">
        <v>5</v>
      </c>
      <c r="B3" s="26"/>
      <c r="C3" s="26"/>
      <c r="D3" s="105"/>
      <c r="E3" s="105"/>
      <c r="F3" s="28" t="s">
        <v>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</row>
    <row r="4" ht="20.1" customHeight="1" spans="1:243">
      <c r="A4" s="29" t="s">
        <v>71</v>
      </c>
      <c r="B4" s="30"/>
      <c r="C4" s="31"/>
      <c r="D4" s="106" t="s">
        <v>72</v>
      </c>
      <c r="E4" s="66" t="s">
        <v>376</v>
      </c>
      <c r="F4" s="33" t="s">
        <v>76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</row>
    <row r="5" ht="20.1" customHeight="1" spans="1:243">
      <c r="A5" s="37" t="s">
        <v>83</v>
      </c>
      <c r="B5" s="38" t="s">
        <v>84</v>
      </c>
      <c r="C5" s="39" t="s">
        <v>85</v>
      </c>
      <c r="D5" s="40"/>
      <c r="E5" s="41"/>
      <c r="F5" s="43"/>
      <c r="G5" s="61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</row>
    <row r="6" ht="20.1" customHeight="1" spans="1:243">
      <c r="A6" s="77" t="s">
        <v>83</v>
      </c>
      <c r="B6" s="77" t="s">
        <v>84</v>
      </c>
      <c r="C6" s="77" t="s">
        <v>85</v>
      </c>
      <c r="D6" s="77" t="s">
        <v>377</v>
      </c>
      <c r="E6" s="77" t="s">
        <v>378</v>
      </c>
      <c r="F6" s="78" t="s">
        <v>379</v>
      </c>
      <c r="G6" s="61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</row>
    <row r="7" ht="20.1" customHeight="1" spans="1:243">
      <c r="A7" s="77"/>
      <c r="B7" s="77"/>
      <c r="C7" s="77"/>
      <c r="D7" s="77"/>
      <c r="E7" s="77"/>
      <c r="F7" s="78"/>
      <c r="G7" s="61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</row>
    <row r="8" ht="20.1" customHeight="1" spans="1:243">
      <c r="A8" s="77"/>
      <c r="B8" s="77"/>
      <c r="C8" s="77"/>
      <c r="D8" s="77"/>
      <c r="E8" s="77"/>
      <c r="F8" s="78"/>
      <c r="G8" s="61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</row>
    <row r="9" ht="20.1" customHeight="1" spans="1:243">
      <c r="A9" s="77"/>
      <c r="B9" s="77"/>
      <c r="C9" s="77"/>
      <c r="D9" s="77"/>
      <c r="E9" s="77"/>
      <c r="F9" s="78"/>
      <c r="G9" s="61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</row>
    <row r="10" ht="20.1" customHeight="1" spans="1:243">
      <c r="A10" s="77"/>
      <c r="B10" s="77"/>
      <c r="C10" s="77"/>
      <c r="D10" s="77"/>
      <c r="E10" s="77"/>
      <c r="F10" s="78"/>
      <c r="G10" s="61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</row>
    <row r="11" ht="20.1" customHeight="1" spans="1:243">
      <c r="A11" s="44"/>
      <c r="B11" s="45"/>
      <c r="C11" s="45"/>
      <c r="D11" s="47"/>
      <c r="E11" s="36"/>
      <c r="F11" s="33"/>
      <c r="G11" s="61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</row>
    <row r="12" ht="20.1" customHeight="1" spans="1:243">
      <c r="A12" s="48" t="s">
        <v>380</v>
      </c>
      <c r="B12" s="48"/>
      <c r="C12" s="48"/>
      <c r="D12" s="48"/>
      <c r="E12" s="48"/>
      <c r="F12" s="80"/>
      <c r="G12" s="61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</row>
    <row r="13" ht="20.1" customHeight="1" spans="6:243"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</row>
    <row r="14" ht="20.1" customHeight="1" spans="1:243">
      <c r="A14" s="51"/>
      <c r="B14" s="51"/>
      <c r="C14" s="51"/>
      <c r="D14" s="51"/>
      <c r="E14" s="51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</row>
    <row r="15" ht="20.1" customHeight="1" spans="1:243">
      <c r="A15" s="51"/>
      <c r="B15" s="51"/>
      <c r="C15" s="51"/>
      <c r="D15" s="52"/>
      <c r="E15" s="52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</row>
    <row r="16" ht="20.1" customHeight="1" spans="1:243">
      <c r="A16" s="51"/>
      <c r="B16" s="51"/>
      <c r="C16" s="51"/>
      <c r="D16" s="52"/>
      <c r="E16" s="52" t="s">
        <v>16</v>
      </c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</row>
    <row r="17" ht="20.1" customHeight="1" spans="1:243">
      <c r="A17" s="51"/>
      <c r="B17" s="51"/>
      <c r="C17" s="51"/>
      <c r="D17" s="51"/>
      <c r="E17" s="51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</row>
    <row r="18" ht="20.1" customHeight="1" spans="1:243">
      <c r="A18" s="51"/>
      <c r="B18" s="51"/>
      <c r="C18" s="51"/>
      <c r="D18" s="52"/>
      <c r="E18" s="52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</row>
    <row r="19" ht="20.1" customHeight="1" spans="1:243">
      <c r="A19" s="53"/>
      <c r="B19" s="51"/>
      <c r="C19" s="51"/>
      <c r="D19" s="52"/>
      <c r="E19" s="52" t="s">
        <v>381</v>
      </c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</row>
    <row r="20" ht="20.1" customHeight="1" spans="1:243">
      <c r="A20" s="53"/>
      <c r="B20" s="53"/>
      <c r="C20" s="51"/>
      <c r="D20" s="51"/>
      <c r="E20" s="53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</row>
    <row r="21" ht="20.1" customHeight="1" spans="1:243">
      <c r="A21" s="53"/>
      <c r="B21" s="53"/>
      <c r="C21" s="51"/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</row>
    <row r="22" ht="20.1" customHeight="1" spans="1:243">
      <c r="A22" s="51"/>
      <c r="B22" s="53"/>
      <c r="C22" s="51"/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</row>
    <row r="23" ht="20.1" customHeight="1" spans="1:243">
      <c r="A23" s="51"/>
      <c r="B23" s="53"/>
      <c r="C23" s="53"/>
      <c r="D23" s="53"/>
      <c r="E23" s="53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</row>
    <row r="24" ht="20.1" customHeight="1" spans="1:243">
      <c r="A24" s="53"/>
      <c r="B24" s="53"/>
      <c r="C24" s="53"/>
      <c r="D24" s="52"/>
      <c r="E24" s="52"/>
      <c r="F24" s="52"/>
      <c r="G24" s="53"/>
      <c r="H24" s="51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</row>
    <row r="25" ht="20.1" customHeight="1" spans="1:243">
      <c r="A25" s="53"/>
      <c r="B25" s="53"/>
      <c r="C25" s="53"/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</row>
    <row r="26" ht="20.1" customHeight="1" spans="1:243">
      <c r="A26" s="53"/>
      <c r="B26" s="53"/>
      <c r="C26" s="53"/>
      <c r="D26" s="53"/>
      <c r="E26" s="53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</row>
    <row r="27" ht="20.1" customHeight="1" spans="1:243">
      <c r="A27" s="53"/>
      <c r="B27" s="53"/>
      <c r="C27" s="53"/>
      <c r="D27" s="52"/>
      <c r="E27" s="52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</row>
    <row r="28" ht="20.1" customHeight="1" spans="1:243">
      <c r="A28" s="53"/>
      <c r="B28" s="53"/>
      <c r="C28" s="53"/>
      <c r="D28" s="52"/>
      <c r="E28" s="52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</row>
    <row r="29" ht="20.1" customHeight="1" spans="1:243">
      <c r="A29" s="53"/>
      <c r="B29" s="53"/>
      <c r="C29" s="53"/>
      <c r="D29" s="53"/>
      <c r="E29" s="53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</row>
    <row r="30" ht="20.1" customHeight="1" spans="1:243">
      <c r="A30" s="53"/>
      <c r="B30" s="53"/>
      <c r="C30" s="53"/>
      <c r="D30" s="52"/>
      <c r="E30" s="52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</row>
    <row r="31" ht="20.1" customHeight="1" spans="1:243">
      <c r="A31" s="53"/>
      <c r="B31" s="53"/>
      <c r="C31" s="53"/>
      <c r="D31" s="52"/>
      <c r="E31" s="52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</row>
    <row r="32" ht="20.1" customHeight="1" spans="1:243">
      <c r="A32" s="53"/>
      <c r="B32" s="53"/>
      <c r="C32" s="53"/>
      <c r="D32" s="53"/>
      <c r="E32" s="53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</row>
    <row r="33" ht="20.1" customHeight="1" spans="1:243">
      <c r="A33" s="53"/>
      <c r="B33" s="53"/>
      <c r="C33" s="53"/>
      <c r="D33" s="52"/>
      <c r="E33" s="52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</row>
    <row r="34" ht="20.1" customHeight="1" spans="1:243">
      <c r="A34" s="53"/>
      <c r="B34" s="53"/>
      <c r="C34" s="53"/>
      <c r="D34" s="52"/>
      <c r="E34" s="52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</row>
    <row r="35" ht="20.1" customHeight="1" spans="1:243">
      <c r="A35" s="53"/>
      <c r="B35" s="53"/>
      <c r="C35" s="53"/>
      <c r="D35" s="53"/>
      <c r="E35" s="53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</row>
    <row r="36" ht="20.1" customHeight="1" spans="1:243">
      <c r="A36" s="53"/>
      <c r="B36" s="53"/>
      <c r="C36" s="53"/>
      <c r="D36" s="53"/>
      <c r="E36" s="54"/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</row>
    <row r="37" ht="20.1" customHeight="1" spans="1:243">
      <c r="A37" s="53"/>
      <c r="B37" s="53"/>
      <c r="C37" s="53"/>
      <c r="D37" s="53"/>
      <c r="E37" s="54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</row>
    <row r="38" ht="20.1" customHeight="1" spans="1:243">
      <c r="A38" s="53"/>
      <c r="B38" s="53"/>
      <c r="C38" s="53"/>
      <c r="D38" s="53"/>
      <c r="E38" s="53"/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</row>
    <row r="39" ht="20.1" customHeight="1" spans="1:243">
      <c r="A39" s="53"/>
      <c r="B39" s="53"/>
      <c r="C39" s="53"/>
      <c r="D39" s="53"/>
      <c r="E39" s="55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</row>
    <row r="40" ht="20.1" customHeight="1" spans="1:243">
      <c r="A40" s="56"/>
      <c r="B40" s="56"/>
      <c r="C40" s="56"/>
      <c r="D40" s="56"/>
      <c r="E40" s="57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</row>
    <row r="41" ht="20.1" customHeight="1" spans="1:243">
      <c r="A41" s="58"/>
      <c r="B41" s="58"/>
      <c r="C41" s="58"/>
      <c r="D41" s="58"/>
      <c r="E41" s="58"/>
      <c r="F41" s="59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</row>
    <row r="42" ht="20.1" customHeight="1" spans="1:243">
      <c r="A42" s="56"/>
      <c r="B42" s="56"/>
      <c r="C42" s="56"/>
      <c r="D42" s="56"/>
      <c r="E42" s="56"/>
      <c r="F42" s="59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</row>
    <row r="43" ht="20.1" customHeight="1" spans="1:243">
      <c r="A43" s="60"/>
      <c r="B43" s="60"/>
      <c r="C43" s="60"/>
      <c r="D43" s="60"/>
      <c r="E43" s="60"/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</row>
    <row r="44" ht="20.1" customHeight="1" spans="1:243">
      <c r="A44" s="60"/>
      <c r="B44" s="60"/>
      <c r="C44" s="60"/>
      <c r="D44" s="60"/>
      <c r="E44" s="60"/>
      <c r="F44" s="5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</row>
    <row r="45" ht="20.1" customHeight="1" spans="1:243">
      <c r="A45" s="60"/>
      <c r="B45" s="60"/>
      <c r="C45" s="60"/>
      <c r="D45" s="60"/>
      <c r="E45" s="60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</row>
    <row r="46" ht="20.1" customHeight="1" spans="1:243">
      <c r="A46" s="60"/>
      <c r="B46" s="60"/>
      <c r="C46" s="60"/>
      <c r="D46" s="60"/>
      <c r="E46" s="60"/>
      <c r="F46" s="5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</row>
    <row r="47" ht="20.1" customHeight="1" spans="1:243">
      <c r="A47" s="60"/>
      <c r="B47" s="60"/>
      <c r="C47" s="60"/>
      <c r="D47" s="60"/>
      <c r="E47" s="60"/>
      <c r="F47" s="5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</row>
    <row r="48" ht="20.1" customHeight="1" spans="1:243">
      <c r="A48" s="60"/>
      <c r="B48" s="60"/>
      <c r="C48" s="60"/>
      <c r="D48" s="60"/>
      <c r="E48" s="60"/>
      <c r="F48" s="5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</row>
    <row r="49" ht="20.1" customHeight="1" spans="1:243">
      <c r="A49" s="60"/>
      <c r="B49" s="60"/>
      <c r="C49" s="60"/>
      <c r="D49" s="60"/>
      <c r="E49" s="60"/>
      <c r="F49" s="5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</row>
    <row r="50" ht="20.1" customHeight="1" spans="1:243">
      <c r="A50" s="60"/>
      <c r="B50" s="60"/>
      <c r="C50" s="60"/>
      <c r="D50" s="60"/>
      <c r="E50" s="60"/>
      <c r="F50" s="5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</row>
    <row r="51" ht="20.1" customHeight="1" spans="1:243">
      <c r="A51" s="60"/>
      <c r="B51" s="60"/>
      <c r="C51" s="60"/>
      <c r="D51" s="60"/>
      <c r="E51" s="60"/>
      <c r="F51" s="5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</row>
    <row r="52" ht="20.1" customHeight="1" spans="1:243">
      <c r="A52" s="60"/>
      <c r="B52" s="60"/>
      <c r="C52" s="60"/>
      <c r="D52" s="60"/>
      <c r="E52" s="60"/>
      <c r="F52" s="59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</row>
  </sheetData>
  <sheetProtection formatCells="0" formatColumns="0" formatRows="0" insertRows="0" insertColumns="0" insertHyperlinks="0" deleteColumns="0" deleteRows="0" sort="0" autoFilter="0" pivotTables="0"/>
  <mergeCells count="6">
    <mergeCell ref="A2:F2"/>
    <mergeCell ref="A4:C4"/>
    <mergeCell ref="A12:E12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D21" sqref="D21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2"/>
      <c r="B1" s="62"/>
      <c r="C1" s="62"/>
      <c r="D1" s="62"/>
      <c r="E1" s="63"/>
      <c r="F1" s="62"/>
      <c r="G1" s="62"/>
      <c r="H1" s="28" t="s">
        <v>382</v>
      </c>
      <c r="I1" s="82"/>
    </row>
    <row r="2" ht="25.5" customHeight="1" spans="1:9">
      <c r="A2" s="25" t="s">
        <v>383</v>
      </c>
      <c r="B2" s="25"/>
      <c r="C2" s="25"/>
      <c r="D2" s="25"/>
      <c r="E2" s="25"/>
      <c r="F2" s="25"/>
      <c r="G2" s="25"/>
      <c r="H2" s="25"/>
      <c r="I2" s="82"/>
    </row>
    <row r="3" ht="20.1" customHeight="1" spans="1:9">
      <c r="A3" s="97" t="s">
        <v>61</v>
      </c>
      <c r="B3" s="97"/>
      <c r="C3" s="97"/>
      <c r="D3" s="97"/>
      <c r="E3" s="65"/>
      <c r="F3" s="65"/>
      <c r="G3" s="65"/>
      <c r="H3" s="28" t="s">
        <v>6</v>
      </c>
      <c r="I3" s="82"/>
    </row>
    <row r="4" ht="20.1" customHeight="1" spans="1:9">
      <c r="A4" s="66" t="s">
        <v>384</v>
      </c>
      <c r="B4" s="66" t="s">
        <v>5</v>
      </c>
      <c r="C4" s="33" t="s">
        <v>385</v>
      </c>
      <c r="D4" s="33"/>
      <c r="E4" s="43"/>
      <c r="F4" s="43"/>
      <c r="G4" s="43"/>
      <c r="H4" s="33"/>
      <c r="I4" s="82"/>
    </row>
    <row r="5" ht="20.1" customHeight="1" spans="1:9">
      <c r="A5" s="66"/>
      <c r="B5" s="66"/>
      <c r="C5" s="67" t="s">
        <v>63</v>
      </c>
      <c r="D5" s="35" t="s">
        <v>263</v>
      </c>
      <c r="E5" s="68" t="s">
        <v>386</v>
      </c>
      <c r="F5" s="69"/>
      <c r="G5" s="70"/>
      <c r="H5" s="71" t="s">
        <v>268</v>
      </c>
      <c r="I5" s="82"/>
    </row>
    <row r="6" ht="33.75" customHeight="1" spans="1:9">
      <c r="A6" s="41"/>
      <c r="B6" s="41"/>
      <c r="C6" s="72"/>
      <c r="D6" s="42"/>
      <c r="E6" s="73" t="s">
        <v>78</v>
      </c>
      <c r="F6" s="74" t="s">
        <v>387</v>
      </c>
      <c r="G6" s="75" t="s">
        <v>388</v>
      </c>
      <c r="H6" s="76"/>
      <c r="I6" s="82"/>
    </row>
    <row r="7" ht="33.75" customHeight="1" spans="1:9">
      <c r="A7" s="98" t="s">
        <v>377</v>
      </c>
      <c r="B7" s="98" t="s">
        <v>389</v>
      </c>
      <c r="C7" s="99">
        <f>SUM(D7,E7,H7)</f>
        <v>0</v>
      </c>
      <c r="D7" s="100" t="s">
        <v>390</v>
      </c>
      <c r="E7" s="100">
        <f>SUM(F7,G7)</f>
        <v>0</v>
      </c>
      <c r="F7" s="100" t="s">
        <v>391</v>
      </c>
      <c r="G7" s="101" t="s">
        <v>392</v>
      </c>
      <c r="H7" s="102" t="s">
        <v>393</v>
      </c>
      <c r="I7" s="82"/>
    </row>
    <row r="8" ht="20.1" customHeight="1" spans="1:9">
      <c r="A8" s="98" t="s">
        <v>86</v>
      </c>
      <c r="B8" s="98" t="s">
        <v>0</v>
      </c>
      <c r="C8" s="99">
        <f>D8+E8+H8</f>
        <v>340500</v>
      </c>
      <c r="D8" s="100"/>
      <c r="E8" s="100">
        <f>F8+G8</f>
        <v>304000</v>
      </c>
      <c r="F8" s="100"/>
      <c r="G8" s="101">
        <v>304000</v>
      </c>
      <c r="H8" s="102">
        <v>36500</v>
      </c>
      <c r="I8" s="104"/>
    </row>
    <row r="9" ht="20.1" customHeight="1" spans="1:9">
      <c r="A9" s="81"/>
      <c r="B9" s="81"/>
      <c r="C9" s="81"/>
      <c r="D9" s="81"/>
      <c r="E9" s="103"/>
      <c r="F9" s="81"/>
      <c r="G9" s="81"/>
      <c r="H9" s="82"/>
      <c r="I9" s="82"/>
    </row>
    <row r="10" ht="20.1" customHeight="1" spans="1:9">
      <c r="A10" s="83"/>
      <c r="B10" s="83"/>
      <c r="C10" s="83"/>
      <c r="D10" s="83"/>
      <c r="E10" s="84"/>
      <c r="F10" s="85"/>
      <c r="G10" s="85"/>
      <c r="H10" s="82"/>
      <c r="I10" s="87"/>
    </row>
    <row r="11" ht="20.1" customHeight="1" spans="1:9">
      <c r="A11" s="83"/>
      <c r="B11" s="83"/>
      <c r="C11" s="83"/>
      <c r="D11" s="83"/>
      <c r="E11" s="86"/>
      <c r="F11" s="83"/>
      <c r="G11" s="83"/>
      <c r="H11" s="87"/>
      <c r="I11" s="87"/>
    </row>
    <row r="12" ht="20.1" customHeight="1" spans="1:9">
      <c r="A12" s="83"/>
      <c r="B12" s="83"/>
      <c r="C12" s="83"/>
      <c r="D12" s="83"/>
      <c r="E12" s="86"/>
      <c r="F12" s="83"/>
      <c r="G12" s="83"/>
      <c r="H12" s="87"/>
      <c r="I12" s="87"/>
    </row>
    <row r="13" ht="20.1" customHeight="1" spans="1:9">
      <c r="A13" s="83"/>
      <c r="B13" s="83"/>
      <c r="C13" s="83"/>
      <c r="D13" s="83"/>
      <c r="E13" s="84"/>
      <c r="F13" s="83"/>
      <c r="G13" s="83"/>
      <c r="H13" s="87"/>
      <c r="I13" s="87"/>
    </row>
    <row r="14" ht="20.1" customHeight="1" spans="1:9">
      <c r="A14" s="83"/>
      <c r="B14" s="83"/>
      <c r="C14" s="83"/>
      <c r="D14" s="83"/>
      <c r="E14" s="84"/>
      <c r="F14" s="83"/>
      <c r="G14" s="83"/>
      <c r="H14" s="87"/>
      <c r="I14" s="87"/>
    </row>
    <row r="15" ht="20.1" customHeight="1" spans="1:9">
      <c r="A15" s="83"/>
      <c r="B15" s="83"/>
      <c r="C15" s="83"/>
      <c r="D15" s="83"/>
      <c r="E15" s="86"/>
      <c r="F15" s="83"/>
      <c r="G15" s="83"/>
      <c r="H15" s="87"/>
      <c r="I15" s="87"/>
    </row>
    <row r="16" ht="20.1" customHeight="1" spans="1:9">
      <c r="A16" s="83"/>
      <c r="B16" s="83"/>
      <c r="C16" s="83"/>
      <c r="D16" s="83"/>
      <c r="E16" s="86"/>
      <c r="F16" s="83"/>
      <c r="G16" s="83"/>
      <c r="H16" s="87"/>
      <c r="I16" s="87"/>
    </row>
    <row r="17" ht="20.1" customHeight="1" spans="1:9">
      <c r="A17" s="83"/>
      <c r="B17" s="83"/>
      <c r="C17" s="83"/>
      <c r="D17" s="83"/>
      <c r="E17" s="84"/>
      <c r="F17" s="83"/>
      <c r="G17" s="83"/>
      <c r="H17" s="87"/>
      <c r="I17" s="87"/>
    </row>
    <row r="18" ht="20.1" customHeight="1" spans="1:9">
      <c r="A18" s="83"/>
      <c r="B18" s="83"/>
      <c r="C18" s="83"/>
      <c r="D18" s="83"/>
      <c r="E18" s="84"/>
      <c r="F18" s="83"/>
      <c r="G18" s="83"/>
      <c r="H18" s="87"/>
      <c r="I18" s="87"/>
    </row>
    <row r="19" ht="20.1" customHeight="1" spans="1:9">
      <c r="A19" s="83"/>
      <c r="B19" s="83"/>
      <c r="C19" s="83"/>
      <c r="D19" s="83"/>
      <c r="E19" s="88"/>
      <c r="F19" s="83"/>
      <c r="G19" s="83"/>
      <c r="H19" s="87"/>
      <c r="I19" s="87"/>
    </row>
    <row r="20" ht="20.1" customHeight="1" spans="1:9">
      <c r="A20" s="83"/>
      <c r="B20" s="83"/>
      <c r="C20" s="83"/>
      <c r="D20" s="83"/>
      <c r="E20" s="86"/>
      <c r="F20" s="83"/>
      <c r="G20" s="83"/>
      <c r="H20" s="87"/>
      <c r="I20" s="87"/>
    </row>
    <row r="21" ht="20.1" customHeight="1" spans="1:9">
      <c r="A21" s="86"/>
      <c r="B21" s="86"/>
      <c r="C21" s="86"/>
      <c r="D21" s="86"/>
      <c r="E21" s="86"/>
      <c r="F21" s="83"/>
      <c r="G21" s="83"/>
      <c r="H21" s="87"/>
      <c r="I21" s="87"/>
    </row>
    <row r="22" ht="20.1" customHeight="1" spans="1:9">
      <c r="A22" s="87"/>
      <c r="B22" s="87"/>
      <c r="C22" s="87"/>
      <c r="D22" s="87"/>
      <c r="E22" s="89"/>
      <c r="F22" s="87"/>
      <c r="G22" s="87"/>
      <c r="H22" s="87"/>
      <c r="I22" s="87"/>
    </row>
    <row r="23" ht="20.1" customHeight="1" spans="1:9">
      <c r="A23" s="87"/>
      <c r="B23" s="87"/>
      <c r="C23" s="87"/>
      <c r="D23" s="87"/>
      <c r="E23" s="89"/>
      <c r="F23" s="87"/>
      <c r="G23" s="87"/>
      <c r="H23" s="87"/>
      <c r="I23" s="87"/>
    </row>
    <row r="24" ht="20.1" customHeight="1" spans="1:9">
      <c r="A24" s="87"/>
      <c r="B24" s="87"/>
      <c r="C24" s="87"/>
      <c r="D24" s="87"/>
      <c r="E24" s="89"/>
      <c r="F24" s="87"/>
      <c r="G24" s="87"/>
      <c r="H24" s="87"/>
      <c r="I24" s="87"/>
    </row>
    <row r="25" ht="20.1" customHeight="1" spans="1:9">
      <c r="A25" s="87"/>
      <c r="B25" s="87"/>
      <c r="C25" s="87"/>
      <c r="D25" s="87"/>
      <c r="E25" s="89"/>
      <c r="F25" s="87"/>
      <c r="G25" s="87"/>
      <c r="H25" s="87"/>
      <c r="I25" s="87"/>
    </row>
    <row r="26" ht="20.1" customHeight="1" spans="1:9">
      <c r="A26" s="87"/>
      <c r="B26" s="87"/>
      <c r="C26" s="87"/>
      <c r="D26" s="87"/>
      <c r="E26" s="89"/>
      <c r="F26" s="87"/>
      <c r="G26" s="87"/>
      <c r="H26" s="87"/>
      <c r="I26" s="87"/>
    </row>
    <row r="27" ht="20.1" customHeight="1" spans="1:9">
      <c r="A27" s="87"/>
      <c r="B27" s="87"/>
      <c r="C27" s="87"/>
      <c r="D27" s="87"/>
      <c r="E27" s="89"/>
      <c r="F27" s="87"/>
      <c r="G27" s="87"/>
      <c r="H27" s="87"/>
      <c r="I27" s="87"/>
    </row>
    <row r="28" ht="20.1" customHeight="1" spans="1:9">
      <c r="A28" s="87"/>
      <c r="B28" s="87"/>
      <c r="C28" s="87"/>
      <c r="D28" s="87"/>
      <c r="E28" s="89"/>
      <c r="F28" s="87"/>
      <c r="G28" s="87"/>
      <c r="H28" s="87"/>
      <c r="I28" s="87"/>
    </row>
    <row r="29" ht="20.1" customHeight="1" spans="1:9">
      <c r="A29" s="87"/>
      <c r="B29" s="87"/>
      <c r="C29" s="87"/>
      <c r="D29" s="87"/>
      <c r="E29" s="89"/>
      <c r="F29" s="87"/>
      <c r="G29" s="87"/>
      <c r="H29" s="87"/>
      <c r="I29" s="87"/>
    </row>
    <row r="30" ht="20.1" customHeight="1" spans="1:9">
      <c r="A30" s="87"/>
      <c r="B30" s="87"/>
      <c r="C30" s="87"/>
      <c r="D30" s="87"/>
      <c r="E30" s="89"/>
      <c r="F30" s="87"/>
      <c r="G30" s="87"/>
      <c r="H30" s="87"/>
      <c r="I30" s="87"/>
    </row>
    <row r="31" ht="20.1" customHeight="1" spans="1:9">
      <c r="A31" s="87"/>
      <c r="B31" s="87"/>
      <c r="C31" s="87"/>
      <c r="D31" s="87"/>
      <c r="E31" s="89"/>
      <c r="F31" s="87"/>
      <c r="G31" s="87"/>
      <c r="H31" s="87"/>
      <c r="I31" s="8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3:D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52"/>
  <sheetViews>
    <sheetView showGridLines="0" showZeros="0" workbookViewId="0">
      <selection activeCell="E19" sqref="E19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2"/>
      <c r="B1" s="23"/>
      <c r="C1" s="23"/>
      <c r="D1" s="23"/>
      <c r="E1" s="23"/>
      <c r="F1" s="23"/>
      <c r="G1" s="23"/>
      <c r="H1" s="24" t="s">
        <v>394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</row>
    <row r="2" ht="20.1" customHeight="1" spans="1:245">
      <c r="A2" s="25" t="s">
        <v>395</v>
      </c>
      <c r="B2" s="25"/>
      <c r="C2" s="25"/>
      <c r="D2" s="25"/>
      <c r="E2" s="25"/>
      <c r="F2" s="25"/>
      <c r="G2" s="25"/>
      <c r="H2" s="25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</row>
    <row r="3" ht="20.1" customHeight="1" spans="1:245">
      <c r="A3" s="90" t="s">
        <v>5</v>
      </c>
      <c r="B3" s="26"/>
      <c r="C3" s="26"/>
      <c r="D3" s="26"/>
      <c r="E3" s="26"/>
      <c r="F3" s="27"/>
      <c r="G3" s="27"/>
      <c r="H3" s="28" t="s">
        <v>6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</row>
    <row r="4" ht="20.1" customHeight="1" spans="1:245">
      <c r="A4" s="29" t="s">
        <v>62</v>
      </c>
      <c r="B4" s="30"/>
      <c r="C4" s="30"/>
      <c r="D4" s="30"/>
      <c r="E4" s="31"/>
      <c r="F4" s="32" t="s">
        <v>396</v>
      </c>
      <c r="G4" s="33"/>
      <c r="H4" s="33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</row>
    <row r="5" ht="20.1" customHeight="1" spans="1:245">
      <c r="A5" s="29" t="s">
        <v>71</v>
      </c>
      <c r="B5" s="30"/>
      <c r="C5" s="31"/>
      <c r="D5" s="34" t="s">
        <v>72</v>
      </c>
      <c r="E5" s="35" t="s">
        <v>125</v>
      </c>
      <c r="F5" s="36" t="s">
        <v>63</v>
      </c>
      <c r="G5" s="36" t="s">
        <v>121</v>
      </c>
      <c r="H5" s="33" t="s">
        <v>122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</row>
    <row r="6" ht="20.1" customHeight="1" spans="1:245">
      <c r="A6" s="37" t="s">
        <v>83</v>
      </c>
      <c r="B6" s="38" t="s">
        <v>84</v>
      </c>
      <c r="C6" s="39" t="s">
        <v>85</v>
      </c>
      <c r="D6" s="40"/>
      <c r="E6" s="41"/>
      <c r="F6" s="42"/>
      <c r="G6" s="42"/>
      <c r="H6" s="43"/>
      <c r="I6" s="61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</row>
    <row r="7" ht="20.1" customHeight="1" spans="1:245">
      <c r="A7" s="91" t="s">
        <v>83</v>
      </c>
      <c r="B7" s="91" t="s">
        <v>84</v>
      </c>
      <c r="C7" s="91" t="s">
        <v>85</v>
      </c>
      <c r="D7" s="91" t="s">
        <v>377</v>
      </c>
      <c r="E7" s="91" t="s">
        <v>397</v>
      </c>
      <c r="F7" s="92">
        <f>SUM(G7,H7)</f>
        <v>0</v>
      </c>
      <c r="G7" s="93" t="s">
        <v>398</v>
      </c>
      <c r="H7" s="94" t="s">
        <v>399</v>
      </c>
      <c r="I7" s="61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</row>
    <row r="8" ht="20.1" customHeight="1" spans="1:245">
      <c r="A8" s="91"/>
      <c r="B8" s="91"/>
      <c r="C8" s="91"/>
      <c r="D8" s="91"/>
      <c r="E8" s="91"/>
      <c r="F8" s="92"/>
      <c r="G8" s="93"/>
      <c r="H8" s="94"/>
      <c r="I8" s="61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</row>
    <row r="9" ht="20.1" customHeight="1" spans="1:245">
      <c r="A9" s="91"/>
      <c r="B9" s="91"/>
      <c r="C9" s="91"/>
      <c r="D9" s="91"/>
      <c r="E9" s="91"/>
      <c r="F9" s="92"/>
      <c r="G9" s="93"/>
      <c r="H9" s="94"/>
      <c r="I9" s="61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</row>
    <row r="10" ht="20.1" customHeight="1" spans="1:245">
      <c r="A10" s="91"/>
      <c r="B10" s="91"/>
      <c r="C10" s="91"/>
      <c r="D10" s="91"/>
      <c r="E10" s="91"/>
      <c r="F10" s="92"/>
      <c r="G10" s="93"/>
      <c r="H10" s="94"/>
      <c r="I10" s="61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</row>
    <row r="11" ht="20.1" customHeight="1" spans="1:245">
      <c r="A11" s="77"/>
      <c r="B11" s="77"/>
      <c r="C11" s="77"/>
      <c r="D11" s="77"/>
      <c r="E11" s="77"/>
      <c r="F11" s="78"/>
      <c r="G11" s="78"/>
      <c r="H11" s="78"/>
      <c r="I11" s="61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</row>
    <row r="12" ht="20.1" customHeight="1" spans="1:245">
      <c r="A12" s="48" t="s">
        <v>380</v>
      </c>
      <c r="B12" s="48"/>
      <c r="C12" s="48"/>
      <c r="D12" s="48"/>
      <c r="E12" s="48"/>
      <c r="F12" s="95"/>
      <c r="G12" s="95"/>
      <c r="H12" s="96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</row>
    <row r="13" ht="20.1" customHeight="1" spans="6:245">
      <c r="F13" s="52"/>
      <c r="G13" s="52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</row>
    <row r="14" ht="20.1" customHeight="1" spans="1:245">
      <c r="A14" s="51"/>
      <c r="B14" s="51"/>
      <c r="C14" s="51"/>
      <c r="D14" s="51"/>
      <c r="E14" s="51"/>
      <c r="F14" s="51"/>
      <c r="G14" s="51"/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</row>
    <row r="15" ht="20.1" customHeight="1" spans="1:245">
      <c r="A15" s="51"/>
      <c r="B15" s="51"/>
      <c r="C15" s="51"/>
      <c r="D15" s="52"/>
      <c r="E15" s="52"/>
      <c r="F15" s="52"/>
      <c r="G15" s="52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</row>
    <row r="16" ht="20.1" customHeight="1" spans="1:245">
      <c r="A16" s="51"/>
      <c r="B16" s="51"/>
      <c r="C16" s="51"/>
      <c r="D16" s="52"/>
      <c r="E16" s="52"/>
      <c r="F16" s="52"/>
      <c r="G16" s="52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</row>
    <row r="17" ht="20.1" customHeight="1" spans="1:245">
      <c r="A17" s="51"/>
      <c r="B17" s="51"/>
      <c r="C17" s="51"/>
      <c r="D17" s="51"/>
      <c r="E17" s="51"/>
      <c r="F17" s="51"/>
      <c r="G17" s="51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</row>
    <row r="18" ht="20.1" customHeight="1" spans="1:245">
      <c r="A18" s="51"/>
      <c r="B18" s="51"/>
      <c r="C18" s="51"/>
      <c r="D18" s="52"/>
      <c r="E18" s="52"/>
      <c r="F18" s="52"/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</row>
    <row r="19" ht="20.1" customHeight="1" spans="1:245">
      <c r="A19" s="53"/>
      <c r="B19" s="51"/>
      <c r="C19" s="51"/>
      <c r="D19" s="52"/>
      <c r="E19" s="52"/>
      <c r="F19" s="52"/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</row>
    <row r="20" ht="20.1" customHeight="1" spans="1:245">
      <c r="A20" s="53"/>
      <c r="B20" s="53"/>
      <c r="C20" s="51"/>
      <c r="D20" s="51"/>
      <c r="E20" s="53"/>
      <c r="F20" s="53"/>
      <c r="G20" s="53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</row>
    <row r="21" ht="20.1" customHeight="1" spans="1:245">
      <c r="A21" s="53"/>
      <c r="B21" s="53"/>
      <c r="C21" s="51"/>
      <c r="D21" s="52"/>
      <c r="E21" s="52"/>
      <c r="F21" s="52"/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</row>
    <row r="22" ht="20.1" customHeight="1" spans="1:245">
      <c r="A22" s="51"/>
      <c r="B22" s="53"/>
      <c r="C22" s="51"/>
      <c r="D22" s="52"/>
      <c r="E22" s="52"/>
      <c r="F22" s="52"/>
      <c r="G22" s="52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</row>
    <row r="23" ht="20.1" customHeight="1" spans="1:245">
      <c r="A23" s="51"/>
      <c r="B23" s="53"/>
      <c r="C23" s="53"/>
      <c r="D23" s="53"/>
      <c r="E23" s="53"/>
      <c r="F23" s="53"/>
      <c r="G23" s="53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</row>
    <row r="24" ht="20.1" customHeight="1" spans="1:245">
      <c r="A24" s="53"/>
      <c r="B24" s="53"/>
      <c r="C24" s="53"/>
      <c r="D24" s="52"/>
      <c r="E24" s="52"/>
      <c r="F24" s="52"/>
      <c r="G24" s="52"/>
      <c r="H24" s="52"/>
      <c r="I24" s="53"/>
      <c r="J24" s="51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</row>
    <row r="25" ht="20.1" customHeight="1" spans="1:245">
      <c r="A25" s="53"/>
      <c r="B25" s="53"/>
      <c r="C25" s="53"/>
      <c r="D25" s="52"/>
      <c r="E25" s="52"/>
      <c r="F25" s="52"/>
      <c r="G25" s="52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</row>
    <row r="26" ht="20.1" customHeight="1" spans="1:245">
      <c r="A26" s="53"/>
      <c r="B26" s="53"/>
      <c r="C26" s="53"/>
      <c r="D26" s="53"/>
      <c r="E26" s="53"/>
      <c r="F26" s="53"/>
      <c r="G26" s="53"/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</row>
    <row r="27" ht="20.1" customHeight="1" spans="1:245">
      <c r="A27" s="53"/>
      <c r="B27" s="53"/>
      <c r="C27" s="53"/>
      <c r="D27" s="52"/>
      <c r="E27" s="52"/>
      <c r="F27" s="52"/>
      <c r="G27" s="52"/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</row>
    <row r="28" ht="20.1" customHeight="1" spans="1:245">
      <c r="A28" s="53"/>
      <c r="B28" s="53"/>
      <c r="C28" s="53"/>
      <c r="D28" s="52"/>
      <c r="E28" s="52"/>
      <c r="F28" s="52"/>
      <c r="G28" s="52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</row>
    <row r="29" ht="20.1" customHeight="1" spans="1:245">
      <c r="A29" s="53"/>
      <c r="B29" s="53"/>
      <c r="C29" s="53"/>
      <c r="D29" s="53"/>
      <c r="E29" s="53"/>
      <c r="F29" s="53"/>
      <c r="G29" s="53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</row>
    <row r="30" ht="20.1" customHeight="1" spans="1:245">
      <c r="A30" s="53"/>
      <c r="B30" s="53"/>
      <c r="C30" s="53"/>
      <c r="D30" s="52"/>
      <c r="E30" s="52"/>
      <c r="F30" s="52"/>
      <c r="G30" s="52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</row>
    <row r="31" ht="20.1" customHeight="1" spans="1:245">
      <c r="A31" s="53"/>
      <c r="B31" s="53"/>
      <c r="C31" s="53"/>
      <c r="D31" s="52"/>
      <c r="E31" s="52"/>
      <c r="F31" s="52"/>
      <c r="G31" s="52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</row>
    <row r="32" ht="20.1" customHeight="1" spans="1:245">
      <c r="A32" s="53"/>
      <c r="B32" s="53"/>
      <c r="C32" s="53"/>
      <c r="D32" s="53"/>
      <c r="E32" s="53"/>
      <c r="F32" s="53"/>
      <c r="G32" s="53"/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</row>
    <row r="33" ht="20.1" customHeight="1" spans="1:245">
      <c r="A33" s="53"/>
      <c r="B33" s="53"/>
      <c r="C33" s="53"/>
      <c r="D33" s="52"/>
      <c r="E33" s="52"/>
      <c r="F33" s="52"/>
      <c r="G33" s="52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</row>
    <row r="34" ht="20.1" customHeight="1" spans="1:245">
      <c r="A34" s="53"/>
      <c r="B34" s="53"/>
      <c r="C34" s="53"/>
      <c r="D34" s="52"/>
      <c r="E34" s="52"/>
      <c r="F34" s="52"/>
      <c r="G34" s="52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</row>
    <row r="35" ht="20.1" customHeight="1" spans="1:245">
      <c r="A35" s="53"/>
      <c r="B35" s="53"/>
      <c r="C35" s="53"/>
      <c r="D35" s="53"/>
      <c r="E35" s="53"/>
      <c r="F35" s="53"/>
      <c r="G35" s="53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</row>
    <row r="36" ht="20.1" customHeight="1" spans="1:245">
      <c r="A36" s="53"/>
      <c r="B36" s="53"/>
      <c r="C36" s="53"/>
      <c r="D36" s="53"/>
      <c r="E36" s="54"/>
      <c r="F36" s="54"/>
      <c r="G36" s="54"/>
      <c r="H36" s="5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20.1" customHeight="1" spans="1:245">
      <c r="A37" s="53"/>
      <c r="B37" s="53"/>
      <c r="C37" s="53"/>
      <c r="D37" s="53"/>
      <c r="E37" s="54"/>
      <c r="F37" s="54"/>
      <c r="G37" s="54"/>
      <c r="H37" s="5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</row>
    <row r="38" ht="20.1" customHeight="1" spans="1:245">
      <c r="A38" s="53"/>
      <c r="B38" s="53"/>
      <c r="C38" s="53"/>
      <c r="D38" s="53"/>
      <c r="E38" s="53"/>
      <c r="F38" s="53"/>
      <c r="G38" s="53"/>
      <c r="H38" s="52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</row>
    <row r="39" ht="20.1" customHeight="1" spans="1:245">
      <c r="A39" s="53"/>
      <c r="B39" s="53"/>
      <c r="C39" s="53"/>
      <c r="D39" s="53"/>
      <c r="E39" s="55"/>
      <c r="F39" s="55"/>
      <c r="G39" s="55"/>
      <c r="H39" s="5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</row>
    <row r="40" ht="20.1" customHeight="1" spans="1:245">
      <c r="A40" s="56"/>
      <c r="B40" s="56"/>
      <c r="C40" s="56"/>
      <c r="D40" s="56"/>
      <c r="E40" s="57"/>
      <c r="F40" s="57"/>
      <c r="G40" s="57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</row>
    <row r="41" ht="20.1" customHeight="1" spans="1:245">
      <c r="A41" s="58"/>
      <c r="B41" s="58"/>
      <c r="C41" s="58"/>
      <c r="D41" s="58"/>
      <c r="E41" s="58"/>
      <c r="F41" s="58"/>
      <c r="G41" s="58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</row>
    <row r="42" ht="20.1" customHeight="1" spans="1:245">
      <c r="A42" s="56"/>
      <c r="B42" s="56"/>
      <c r="C42" s="56"/>
      <c r="D42" s="56"/>
      <c r="E42" s="56"/>
      <c r="F42" s="56"/>
      <c r="G42" s="56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</row>
    <row r="43" ht="20.1" customHeight="1" spans="1:245">
      <c r="A43" s="60"/>
      <c r="B43" s="60"/>
      <c r="C43" s="60"/>
      <c r="D43" s="60"/>
      <c r="E43" s="60"/>
      <c r="F43" s="56"/>
      <c r="G43" s="56"/>
      <c r="H43" s="5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</row>
    <row r="44" ht="20.1" customHeight="1" spans="1:245">
      <c r="A44" s="60"/>
      <c r="B44" s="60"/>
      <c r="C44" s="60"/>
      <c r="D44" s="60"/>
      <c r="E44" s="60"/>
      <c r="F44" s="56"/>
      <c r="G44" s="56"/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</row>
    <row r="45" ht="20.1" customHeight="1" spans="1:245">
      <c r="A45" s="60"/>
      <c r="B45" s="60"/>
      <c r="C45" s="60"/>
      <c r="D45" s="60"/>
      <c r="E45" s="60"/>
      <c r="F45" s="56"/>
      <c r="G45" s="56"/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</row>
    <row r="46" ht="20.1" customHeight="1" spans="1:245">
      <c r="A46" s="60"/>
      <c r="B46" s="60"/>
      <c r="C46" s="60"/>
      <c r="D46" s="60"/>
      <c r="E46" s="60"/>
      <c r="F46" s="56"/>
      <c r="G46" s="56"/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</row>
    <row r="47" ht="20.1" customHeight="1" spans="1:245">
      <c r="A47" s="60"/>
      <c r="B47" s="60"/>
      <c r="C47" s="60"/>
      <c r="D47" s="60"/>
      <c r="E47" s="60"/>
      <c r="F47" s="56"/>
      <c r="G47" s="56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</row>
    <row r="48" ht="20.1" customHeight="1" spans="1:245">
      <c r="A48" s="60"/>
      <c r="B48" s="60"/>
      <c r="C48" s="60"/>
      <c r="D48" s="60"/>
      <c r="E48" s="60"/>
      <c r="F48" s="56"/>
      <c r="G48" s="56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</row>
    <row r="49" ht="20.1" customHeight="1" spans="1:245">
      <c r="A49" s="60"/>
      <c r="B49" s="60"/>
      <c r="C49" s="60"/>
      <c r="D49" s="60"/>
      <c r="E49" s="60"/>
      <c r="F49" s="56"/>
      <c r="G49" s="56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</row>
    <row r="50" ht="20.1" customHeight="1" spans="1:245">
      <c r="A50" s="60"/>
      <c r="B50" s="60"/>
      <c r="C50" s="60"/>
      <c r="D50" s="60"/>
      <c r="E50" s="60"/>
      <c r="F50" s="56"/>
      <c r="G50" s="56"/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</row>
    <row r="51" ht="20.1" customHeight="1" spans="1:245">
      <c r="A51" s="60"/>
      <c r="B51" s="60"/>
      <c r="C51" s="60"/>
      <c r="D51" s="60"/>
      <c r="E51" s="60"/>
      <c r="F51" s="56"/>
      <c r="G51" s="56"/>
      <c r="H51" s="59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</row>
    <row r="52" ht="20.1" customHeight="1" spans="1:245">
      <c r="A52" s="60"/>
      <c r="B52" s="60"/>
      <c r="C52" s="60"/>
      <c r="D52" s="60"/>
      <c r="E52" s="60"/>
      <c r="F52" s="56"/>
      <c r="G52" s="56"/>
      <c r="H52" s="59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12:E12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workbookViewId="0">
      <selection activeCell="D19" sqref="D19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3" width="18" customWidth="1"/>
    <col min="4" max="4" width="25.8333333333333" customWidth="1"/>
    <col min="5" max="8" width="18" customWidth="1"/>
    <col min="9" max="9" width="8.66666666666667" customWidth="1"/>
  </cols>
  <sheetData>
    <row r="1" ht="20.1" customHeight="1" spans="1:9">
      <c r="A1" s="62"/>
      <c r="B1" s="62"/>
      <c r="C1" s="62"/>
      <c r="D1" s="62"/>
      <c r="E1" s="63"/>
      <c r="F1" s="62"/>
      <c r="G1" s="62"/>
      <c r="H1" s="28" t="s">
        <v>400</v>
      </c>
      <c r="I1" s="82"/>
    </row>
    <row r="2" ht="25.5" customHeight="1" spans="1:9">
      <c r="A2" s="25" t="s">
        <v>401</v>
      </c>
      <c r="B2" s="25"/>
      <c r="C2" s="25"/>
      <c r="D2" s="25"/>
      <c r="E2" s="25"/>
      <c r="F2" s="25"/>
      <c r="G2" s="25"/>
      <c r="H2" s="25"/>
      <c r="I2" s="82"/>
    </row>
    <row r="3" ht="20.1" customHeight="1" spans="1:9">
      <c r="A3" s="64" t="s">
        <v>5</v>
      </c>
      <c r="B3" s="65"/>
      <c r="C3" s="65"/>
      <c r="D3" s="65"/>
      <c r="E3" s="65"/>
      <c r="F3" s="65"/>
      <c r="G3" s="65"/>
      <c r="H3" s="28" t="s">
        <v>6</v>
      </c>
      <c r="I3" s="82"/>
    </row>
    <row r="4" ht="20.1" customHeight="1" spans="1:9">
      <c r="A4" s="66" t="s">
        <v>384</v>
      </c>
      <c r="B4" s="66" t="s">
        <v>5</v>
      </c>
      <c r="C4" s="33" t="s">
        <v>385</v>
      </c>
      <c r="D4" s="33"/>
      <c r="E4" s="43"/>
      <c r="F4" s="43"/>
      <c r="G4" s="43"/>
      <c r="H4" s="33"/>
      <c r="I4" s="82"/>
    </row>
    <row r="5" ht="20.1" customHeight="1" spans="1:9">
      <c r="A5" s="66"/>
      <c r="B5" s="66"/>
      <c r="C5" s="67" t="s">
        <v>63</v>
      </c>
      <c r="D5" s="35" t="s">
        <v>263</v>
      </c>
      <c r="E5" s="68" t="s">
        <v>386</v>
      </c>
      <c r="F5" s="69"/>
      <c r="G5" s="70"/>
      <c r="H5" s="71" t="s">
        <v>268</v>
      </c>
      <c r="I5" s="82"/>
    </row>
    <row r="6" ht="33.75" customHeight="1" spans="1:9">
      <c r="A6" s="41"/>
      <c r="B6" s="41"/>
      <c r="C6" s="72"/>
      <c r="D6" s="42"/>
      <c r="E6" s="73" t="s">
        <v>78</v>
      </c>
      <c r="F6" s="74" t="s">
        <v>387</v>
      </c>
      <c r="G6" s="75" t="s">
        <v>388</v>
      </c>
      <c r="H6" s="76"/>
      <c r="I6" s="82"/>
    </row>
    <row r="7" ht="33.75" customHeight="1" spans="1:9">
      <c r="A7" s="77" t="s">
        <v>377</v>
      </c>
      <c r="B7" s="77" t="s">
        <v>389</v>
      </c>
      <c r="C7" s="78">
        <f>SUM(D7,E7,H7)</f>
        <v>0</v>
      </c>
      <c r="D7" s="78" t="s">
        <v>390</v>
      </c>
      <c r="E7" s="78">
        <f>SUM(F7,G7)</f>
        <v>0</v>
      </c>
      <c r="F7" s="78" t="s">
        <v>391</v>
      </c>
      <c r="G7" s="78" t="s">
        <v>392</v>
      </c>
      <c r="H7" s="78" t="s">
        <v>393</v>
      </c>
      <c r="I7" s="82"/>
    </row>
    <row r="8" ht="33.75" customHeight="1" spans="1:9">
      <c r="A8" s="77"/>
      <c r="B8" s="77"/>
      <c r="C8" s="78"/>
      <c r="D8" s="78"/>
      <c r="E8" s="78"/>
      <c r="F8" s="78"/>
      <c r="G8" s="78"/>
      <c r="H8" s="78"/>
      <c r="I8" s="82"/>
    </row>
    <row r="9" ht="33.75" customHeight="1" spans="1:9">
      <c r="A9" s="77"/>
      <c r="B9" s="77"/>
      <c r="C9" s="78"/>
      <c r="D9" s="78"/>
      <c r="E9" s="78"/>
      <c r="F9" s="78"/>
      <c r="G9" s="78"/>
      <c r="H9" s="78"/>
      <c r="I9" s="82"/>
    </row>
    <row r="10" ht="33.75" customHeight="1" spans="1:9">
      <c r="A10" s="77"/>
      <c r="B10" s="77"/>
      <c r="C10" s="78"/>
      <c r="D10" s="78"/>
      <c r="E10" s="78"/>
      <c r="F10" s="78"/>
      <c r="G10" s="78"/>
      <c r="H10" s="78"/>
      <c r="I10" s="82"/>
    </row>
    <row r="11" ht="33.75" customHeight="1" spans="1:9">
      <c r="A11" s="48" t="s">
        <v>380</v>
      </c>
      <c r="B11" s="48"/>
      <c r="C11" s="48"/>
      <c r="D11" s="48"/>
      <c r="E11" s="48"/>
      <c r="F11" s="48"/>
      <c r="G11" s="48"/>
      <c r="H11" s="79"/>
      <c r="I11" s="82"/>
    </row>
    <row r="12" ht="33.75" customHeight="1" spans="1:9">
      <c r="A12" s="80"/>
      <c r="B12" s="80"/>
      <c r="C12" s="80"/>
      <c r="D12" s="80"/>
      <c r="E12" s="80"/>
      <c r="F12" s="80"/>
      <c r="G12" s="80"/>
      <c r="H12" s="80"/>
      <c r="I12" s="82"/>
    </row>
    <row r="13" ht="20.1" customHeight="1" spans="6:9">
      <c r="F13" s="81"/>
      <c r="G13" s="81"/>
      <c r="H13" s="82"/>
      <c r="I13" s="82"/>
    </row>
    <row r="14" ht="20.1" customHeight="1" spans="1:9">
      <c r="A14" s="83"/>
      <c r="B14" s="83"/>
      <c r="C14" s="83"/>
      <c r="D14" s="83"/>
      <c r="E14" s="84"/>
      <c r="F14" s="85"/>
      <c r="G14" s="85"/>
      <c r="H14" s="82"/>
      <c r="I14" s="87"/>
    </row>
    <row r="15" ht="20.1" customHeight="1" spans="1:9">
      <c r="A15" s="83"/>
      <c r="B15" s="83"/>
      <c r="C15" s="83"/>
      <c r="D15" s="83"/>
      <c r="E15" s="86"/>
      <c r="F15" s="83"/>
      <c r="G15" s="83"/>
      <c r="H15" s="87"/>
      <c r="I15" s="87"/>
    </row>
    <row r="16" ht="20.1" customHeight="1" spans="1:9">
      <c r="A16" s="83"/>
      <c r="B16" s="83"/>
      <c r="C16" s="83"/>
      <c r="D16" s="83"/>
      <c r="E16" s="86"/>
      <c r="F16" s="83"/>
      <c r="G16" s="83"/>
      <c r="H16" s="87"/>
      <c r="I16" s="87"/>
    </row>
    <row r="17" ht="20.1" customHeight="1" spans="1:9">
      <c r="A17" s="83"/>
      <c r="B17" s="83"/>
      <c r="C17" s="83"/>
      <c r="D17" s="83"/>
      <c r="E17" s="84"/>
      <c r="F17" s="83"/>
      <c r="G17" s="83"/>
      <c r="H17" s="87"/>
      <c r="I17" s="87"/>
    </row>
    <row r="18" ht="20.1" customHeight="1" spans="1:9">
      <c r="A18" s="83"/>
      <c r="B18" s="83"/>
      <c r="C18" s="83"/>
      <c r="D18" s="83"/>
      <c r="E18" s="84"/>
      <c r="F18" s="83"/>
      <c r="G18" s="83"/>
      <c r="H18" s="87"/>
      <c r="I18" s="87"/>
    </row>
    <row r="19" ht="20.1" customHeight="1" spans="1:9">
      <c r="A19" s="83"/>
      <c r="B19" s="83"/>
      <c r="C19" s="83"/>
      <c r="D19" s="83"/>
      <c r="E19" s="86"/>
      <c r="F19" s="83"/>
      <c r="G19" s="83"/>
      <c r="H19" s="87"/>
      <c r="I19" s="87"/>
    </row>
    <row r="20" ht="20.1" customHeight="1" spans="1:9">
      <c r="A20" s="83"/>
      <c r="B20" s="83"/>
      <c r="C20" s="83"/>
      <c r="D20" s="83"/>
      <c r="E20" s="86"/>
      <c r="F20" s="83"/>
      <c r="G20" s="83"/>
      <c r="H20" s="87"/>
      <c r="I20" s="87"/>
    </row>
    <row r="21" ht="20.1" customHeight="1" spans="1:9">
      <c r="A21" s="83"/>
      <c r="B21" s="83"/>
      <c r="C21" s="83"/>
      <c r="D21" s="83"/>
      <c r="E21" s="84"/>
      <c r="F21" s="83"/>
      <c r="G21" s="83"/>
      <c r="H21" s="87"/>
      <c r="I21" s="87"/>
    </row>
    <row r="22" ht="20.1" customHeight="1" spans="1:9">
      <c r="A22" s="83"/>
      <c r="B22" s="83"/>
      <c r="C22" s="83"/>
      <c r="D22" s="83"/>
      <c r="E22" s="84"/>
      <c r="F22" s="83"/>
      <c r="G22" s="83"/>
      <c r="H22" s="87"/>
      <c r="I22" s="87"/>
    </row>
    <row r="23" ht="20.1" customHeight="1" spans="1:9">
      <c r="A23" s="83"/>
      <c r="B23" s="83"/>
      <c r="C23" s="83"/>
      <c r="D23" s="83"/>
      <c r="E23" s="88"/>
      <c r="F23" s="83"/>
      <c r="G23" s="83"/>
      <c r="H23" s="87"/>
      <c r="I23" s="87"/>
    </row>
    <row r="24" ht="20.1" customHeight="1" spans="1:9">
      <c r="A24" s="83"/>
      <c r="B24" s="83"/>
      <c r="C24" s="83"/>
      <c r="D24" s="83"/>
      <c r="E24" s="86"/>
      <c r="F24" s="83"/>
      <c r="G24" s="83"/>
      <c r="H24" s="87"/>
      <c r="I24" s="87"/>
    </row>
    <row r="25" ht="20.1" customHeight="1" spans="1:9">
      <c r="A25" s="86"/>
      <c r="B25" s="86"/>
      <c r="C25" s="86"/>
      <c r="D25" s="86"/>
      <c r="E25" s="86"/>
      <c r="F25" s="83"/>
      <c r="G25" s="83"/>
      <c r="H25" s="87"/>
      <c r="I25" s="87"/>
    </row>
    <row r="26" ht="20.1" customHeight="1" spans="1:9">
      <c r="A26" s="87"/>
      <c r="B26" s="87"/>
      <c r="C26" s="87"/>
      <c r="D26" s="87"/>
      <c r="E26" s="89"/>
      <c r="F26" s="87"/>
      <c r="G26" s="87"/>
      <c r="H26" s="87"/>
      <c r="I26" s="87"/>
    </row>
    <row r="27" ht="20.1" customHeight="1" spans="1:9">
      <c r="A27" s="87"/>
      <c r="B27" s="87"/>
      <c r="C27" s="87"/>
      <c r="D27" s="87"/>
      <c r="E27" s="89"/>
      <c r="F27" s="87"/>
      <c r="G27" s="87"/>
      <c r="H27" s="87"/>
      <c r="I27" s="87"/>
    </row>
    <row r="28" ht="20.1" customHeight="1" spans="1:9">
      <c r="A28" s="87"/>
      <c r="B28" s="87"/>
      <c r="C28" s="87"/>
      <c r="D28" s="87"/>
      <c r="E28" s="89"/>
      <c r="F28" s="87"/>
      <c r="G28" s="87"/>
      <c r="H28" s="87"/>
      <c r="I28" s="87"/>
    </row>
    <row r="29" ht="20.1" customHeight="1" spans="1:9">
      <c r="A29" s="87"/>
      <c r="B29" s="87"/>
      <c r="C29" s="87"/>
      <c r="D29" s="87"/>
      <c r="E29" s="89"/>
      <c r="F29" s="87"/>
      <c r="G29" s="87"/>
      <c r="H29" s="87"/>
      <c r="I29" s="87"/>
    </row>
    <row r="30" ht="20.1" customHeight="1" spans="1:9">
      <c r="A30" s="87"/>
      <c r="B30" s="87"/>
      <c r="C30" s="87"/>
      <c r="D30" s="87"/>
      <c r="E30" s="89"/>
      <c r="F30" s="87"/>
      <c r="G30" s="87"/>
      <c r="H30" s="87"/>
      <c r="I30" s="87"/>
    </row>
    <row r="31" ht="20.1" customHeight="1" spans="1:9">
      <c r="A31" s="87"/>
      <c r="B31" s="87"/>
      <c r="C31" s="87"/>
      <c r="D31" s="87"/>
      <c r="E31" s="89"/>
      <c r="F31" s="87"/>
      <c r="G31" s="87"/>
      <c r="H31" s="87"/>
      <c r="I31" s="87"/>
    </row>
    <row r="32" ht="20.1" customHeight="1" spans="1:9">
      <c r="A32" s="87"/>
      <c r="B32" s="87"/>
      <c r="C32" s="87"/>
      <c r="D32" s="87"/>
      <c r="E32" s="89"/>
      <c r="F32" s="87"/>
      <c r="G32" s="87"/>
      <c r="H32" s="87"/>
      <c r="I32" s="87"/>
    </row>
    <row r="33" ht="20.1" customHeight="1" spans="1:9">
      <c r="A33" s="87"/>
      <c r="B33" s="87"/>
      <c r="C33" s="87"/>
      <c r="D33" s="87"/>
      <c r="E33" s="89"/>
      <c r="F33" s="87"/>
      <c r="G33" s="87"/>
      <c r="H33" s="87"/>
      <c r="I33" s="87"/>
    </row>
    <row r="34" ht="20.1" customHeight="1" spans="1:9">
      <c r="A34" s="87"/>
      <c r="B34" s="87"/>
      <c r="C34" s="87"/>
      <c r="D34" s="87"/>
      <c r="E34" s="89"/>
      <c r="F34" s="87"/>
      <c r="G34" s="87"/>
      <c r="H34" s="87"/>
      <c r="I34" s="87"/>
    </row>
    <row r="35" ht="20.1" customHeight="1" spans="1:9">
      <c r="A35" s="87"/>
      <c r="B35" s="87"/>
      <c r="C35" s="87"/>
      <c r="D35" s="87"/>
      <c r="E35" s="89"/>
      <c r="F35" s="87"/>
      <c r="G35" s="87"/>
      <c r="H35" s="87"/>
      <c r="I35" s="87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C4:H4"/>
    <mergeCell ref="E5:G5"/>
    <mergeCell ref="A11:H11"/>
    <mergeCell ref="A12:H12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50"/>
  <sheetViews>
    <sheetView showGridLines="0" showZeros="0" workbookViewId="0">
      <selection activeCell="A9" sqref="A9:E9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2"/>
      <c r="B1" s="23"/>
      <c r="C1" s="23"/>
      <c r="D1" s="23"/>
      <c r="E1" s="23"/>
      <c r="F1" s="23"/>
      <c r="G1" s="23"/>
      <c r="H1" s="24" t="s">
        <v>402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</row>
    <row r="2" ht="20.1" customHeight="1" spans="1:245">
      <c r="A2" s="25" t="s">
        <v>403</v>
      </c>
      <c r="B2" s="25"/>
      <c r="C2" s="25"/>
      <c r="D2" s="25"/>
      <c r="E2" s="25"/>
      <c r="F2" s="25"/>
      <c r="G2" s="25"/>
      <c r="H2" s="25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</row>
    <row r="3" ht="20.1" customHeight="1" spans="1:245">
      <c r="A3" s="26" t="s">
        <v>16</v>
      </c>
      <c r="B3" s="26"/>
      <c r="C3" s="26"/>
      <c r="D3" s="26"/>
      <c r="E3" s="26"/>
      <c r="F3" s="27"/>
      <c r="G3" s="27"/>
      <c r="H3" s="28" t="s">
        <v>6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</row>
    <row r="4" ht="20.1" customHeight="1" spans="1:245">
      <c r="A4" s="29" t="s">
        <v>62</v>
      </c>
      <c r="B4" s="30"/>
      <c r="C4" s="30"/>
      <c r="D4" s="30"/>
      <c r="E4" s="31"/>
      <c r="F4" s="32" t="s">
        <v>404</v>
      </c>
      <c r="G4" s="33"/>
      <c r="H4" s="33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</row>
    <row r="5" ht="20.1" customHeight="1" spans="1:245">
      <c r="A5" s="29" t="s">
        <v>71</v>
      </c>
      <c r="B5" s="30"/>
      <c r="C5" s="31"/>
      <c r="D5" s="34" t="s">
        <v>72</v>
      </c>
      <c r="E5" s="35" t="s">
        <v>125</v>
      </c>
      <c r="F5" s="36" t="s">
        <v>63</v>
      </c>
      <c r="G5" s="36" t="s">
        <v>121</v>
      </c>
      <c r="H5" s="33" t="s">
        <v>122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</row>
    <row r="6" ht="20.1" customHeight="1" spans="1:245">
      <c r="A6" s="37" t="s">
        <v>83</v>
      </c>
      <c r="B6" s="38" t="s">
        <v>84</v>
      </c>
      <c r="C6" s="39" t="s">
        <v>85</v>
      </c>
      <c r="D6" s="40"/>
      <c r="E6" s="41"/>
      <c r="F6" s="42"/>
      <c r="G6" s="42"/>
      <c r="H6" s="43"/>
      <c r="I6" s="61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</row>
    <row r="7" ht="20.1" customHeight="1" spans="1:245">
      <c r="A7" s="44"/>
      <c r="B7" s="45"/>
      <c r="C7" s="45"/>
      <c r="D7" s="40"/>
      <c r="E7" s="41"/>
      <c r="F7" s="42"/>
      <c r="G7" s="46"/>
      <c r="H7" s="43"/>
      <c r="I7" s="61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</row>
    <row r="8" ht="20.1" customHeight="1" spans="1:245">
      <c r="A8" s="44"/>
      <c r="B8" s="45"/>
      <c r="C8" s="45"/>
      <c r="D8" s="47"/>
      <c r="E8" s="36"/>
      <c r="F8" s="36"/>
      <c r="G8" s="36"/>
      <c r="H8" s="33"/>
      <c r="I8" s="61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</row>
    <row r="9" ht="24" customHeight="1" spans="1:245">
      <c r="A9" s="48" t="s">
        <v>380</v>
      </c>
      <c r="B9" s="48"/>
      <c r="C9" s="48"/>
      <c r="D9" s="48"/>
      <c r="E9" s="48"/>
      <c r="F9" s="49" t="s">
        <v>16</v>
      </c>
      <c r="G9" s="49" t="s">
        <v>16</v>
      </c>
      <c r="H9" s="49" t="s">
        <v>16</v>
      </c>
      <c r="I9" s="61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</row>
    <row r="10" ht="20.1" customHeight="1" spans="6:245">
      <c r="F10" s="50"/>
      <c r="G10" s="50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</row>
    <row r="11" ht="20.1" customHeight="1" spans="1:245">
      <c r="A11" s="51"/>
      <c r="B11" s="51"/>
      <c r="C11" s="51"/>
      <c r="D11" s="52"/>
      <c r="E11" s="52"/>
      <c r="F11" s="52"/>
      <c r="G11" s="52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</row>
    <row r="12" ht="20.1" customHeight="1" spans="1:245">
      <c r="A12" s="51"/>
      <c r="B12" s="51"/>
      <c r="C12" s="51"/>
      <c r="D12" s="51"/>
      <c r="E12" s="51"/>
      <c r="F12" s="51"/>
      <c r="G12" s="51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</row>
    <row r="13" ht="20.1" customHeight="1" spans="1:245">
      <c r="A13" s="51"/>
      <c r="B13" s="51"/>
      <c r="C13" s="51"/>
      <c r="D13" s="52"/>
      <c r="E13" s="52"/>
      <c r="F13" s="52"/>
      <c r="G13" s="52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</row>
    <row r="14" ht="20.1" customHeight="1" spans="1:245">
      <c r="A14" s="51"/>
      <c r="B14" s="51"/>
      <c r="C14" s="51"/>
      <c r="D14" s="52"/>
      <c r="E14" s="52"/>
      <c r="F14" s="52"/>
      <c r="G14" s="52"/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</row>
    <row r="15" ht="20.1" customHeight="1" spans="1:245">
      <c r="A15" s="51"/>
      <c r="B15" s="51"/>
      <c r="C15" s="51"/>
      <c r="D15" s="51"/>
      <c r="E15" s="51"/>
      <c r="F15" s="51"/>
      <c r="G15" s="51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</row>
    <row r="16" ht="20.1" customHeight="1" spans="1:245">
      <c r="A16" s="51"/>
      <c r="B16" s="51"/>
      <c r="C16" s="51"/>
      <c r="D16" s="52"/>
      <c r="E16" s="52"/>
      <c r="F16" s="52"/>
      <c r="G16" s="52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</row>
    <row r="17" ht="20.1" customHeight="1" spans="1:245">
      <c r="A17" s="53"/>
      <c r="B17" s="51"/>
      <c r="C17" s="51"/>
      <c r="D17" s="52"/>
      <c r="E17" s="52"/>
      <c r="F17" s="52"/>
      <c r="G17" s="52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</row>
    <row r="18" ht="20.1" customHeight="1" spans="1:245">
      <c r="A18" s="53"/>
      <c r="B18" s="53"/>
      <c r="C18" s="51"/>
      <c r="D18" s="51"/>
      <c r="E18" s="53"/>
      <c r="F18" s="53"/>
      <c r="G18" s="53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</row>
    <row r="19" ht="20.1" customHeight="1" spans="1:245">
      <c r="A19" s="53"/>
      <c r="B19" s="53"/>
      <c r="C19" s="51"/>
      <c r="D19" s="52"/>
      <c r="E19" s="52"/>
      <c r="F19" s="52"/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</row>
    <row r="20" ht="20.1" customHeight="1" spans="1:245">
      <c r="A20" s="51"/>
      <c r="B20" s="53"/>
      <c r="C20" s="51"/>
      <c r="D20" s="52"/>
      <c r="E20" s="52"/>
      <c r="F20" s="52"/>
      <c r="G20" s="52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</row>
    <row r="21" ht="20.1" customHeight="1" spans="1:245">
      <c r="A21" s="51"/>
      <c r="B21" s="53"/>
      <c r="C21" s="53"/>
      <c r="D21" s="53"/>
      <c r="E21" s="53"/>
      <c r="F21" s="53"/>
      <c r="G21" s="53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</row>
    <row r="22" ht="20.1" customHeight="1" spans="1:245">
      <c r="A22" s="53"/>
      <c r="B22" s="53"/>
      <c r="C22" s="53"/>
      <c r="D22" s="52"/>
      <c r="E22" s="52"/>
      <c r="F22" s="52"/>
      <c r="G22" s="52"/>
      <c r="H22" s="52"/>
      <c r="I22" s="53"/>
      <c r="J22" s="51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</row>
    <row r="23" ht="20.1" customHeight="1" spans="1:245">
      <c r="A23" s="53"/>
      <c r="B23" s="53"/>
      <c r="C23" s="53"/>
      <c r="D23" s="52"/>
      <c r="E23" s="52"/>
      <c r="F23" s="52"/>
      <c r="G23" s="52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</row>
    <row r="24" ht="20.1" customHeight="1" spans="1:245">
      <c r="A24" s="53"/>
      <c r="B24" s="53"/>
      <c r="C24" s="53"/>
      <c r="D24" s="53"/>
      <c r="E24" s="53"/>
      <c r="F24" s="53"/>
      <c r="G24" s="53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</row>
    <row r="25" ht="20.1" customHeight="1" spans="1:245">
      <c r="A25" s="53"/>
      <c r="B25" s="53"/>
      <c r="C25" s="53"/>
      <c r="D25" s="52"/>
      <c r="E25" s="52"/>
      <c r="F25" s="52"/>
      <c r="G25" s="52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</row>
    <row r="26" ht="20.1" customHeight="1" spans="1:245">
      <c r="A26" s="53"/>
      <c r="B26" s="53"/>
      <c r="C26" s="53"/>
      <c r="D26" s="52"/>
      <c r="E26" s="52"/>
      <c r="F26" s="52"/>
      <c r="G26" s="52"/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</row>
    <row r="27" ht="20.1" customHeight="1" spans="1:245">
      <c r="A27" s="53"/>
      <c r="B27" s="53"/>
      <c r="C27" s="53"/>
      <c r="D27" s="53"/>
      <c r="E27" s="53"/>
      <c r="F27" s="53"/>
      <c r="G27" s="53"/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</row>
    <row r="28" ht="20.1" customHeight="1" spans="1:245">
      <c r="A28" s="53"/>
      <c r="B28" s="53"/>
      <c r="C28" s="53"/>
      <c r="D28" s="52"/>
      <c r="E28" s="52"/>
      <c r="F28" s="52"/>
      <c r="G28" s="52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</row>
    <row r="29" ht="20.1" customHeight="1" spans="1:245">
      <c r="A29" s="53"/>
      <c r="B29" s="53"/>
      <c r="C29" s="53"/>
      <c r="D29" s="52"/>
      <c r="E29" s="52"/>
      <c r="F29" s="52"/>
      <c r="G29" s="52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</row>
    <row r="30" ht="20.1" customHeight="1" spans="1:245">
      <c r="A30" s="53"/>
      <c r="B30" s="53"/>
      <c r="C30" s="53"/>
      <c r="D30" s="53"/>
      <c r="E30" s="53"/>
      <c r="F30" s="53"/>
      <c r="G30" s="53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</row>
    <row r="31" ht="20.1" customHeight="1" spans="1:245">
      <c r="A31" s="53"/>
      <c r="B31" s="53"/>
      <c r="C31" s="53"/>
      <c r="D31" s="52"/>
      <c r="E31" s="52"/>
      <c r="F31" s="52"/>
      <c r="G31" s="52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</row>
    <row r="32" ht="20.1" customHeight="1" spans="1:245">
      <c r="A32" s="53"/>
      <c r="B32" s="53"/>
      <c r="C32" s="53"/>
      <c r="D32" s="52"/>
      <c r="E32" s="52"/>
      <c r="F32" s="52"/>
      <c r="G32" s="52"/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</row>
    <row r="33" ht="20.1" customHeight="1" spans="1:245">
      <c r="A33" s="53"/>
      <c r="B33" s="53"/>
      <c r="C33" s="53"/>
      <c r="D33" s="53"/>
      <c r="E33" s="53"/>
      <c r="F33" s="53"/>
      <c r="G33" s="53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</row>
    <row r="34" ht="20.1" customHeight="1" spans="1:245">
      <c r="A34" s="53"/>
      <c r="B34" s="53"/>
      <c r="C34" s="53"/>
      <c r="D34" s="53"/>
      <c r="E34" s="54"/>
      <c r="F34" s="54"/>
      <c r="G34" s="54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</row>
    <row r="35" ht="20.1" customHeight="1" spans="1:245">
      <c r="A35" s="53"/>
      <c r="B35" s="53"/>
      <c r="C35" s="53"/>
      <c r="D35" s="53"/>
      <c r="E35" s="54"/>
      <c r="F35" s="54"/>
      <c r="G35" s="54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</row>
    <row r="36" ht="20.1" customHeight="1" spans="1:245">
      <c r="A36" s="53"/>
      <c r="B36" s="53"/>
      <c r="C36" s="53"/>
      <c r="D36" s="53"/>
      <c r="E36" s="53"/>
      <c r="F36" s="53"/>
      <c r="G36" s="53"/>
      <c r="H36" s="5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20.1" customHeight="1" spans="1:245">
      <c r="A37" s="53"/>
      <c r="B37" s="53"/>
      <c r="C37" s="53"/>
      <c r="D37" s="53"/>
      <c r="E37" s="55"/>
      <c r="F37" s="55"/>
      <c r="G37" s="55"/>
      <c r="H37" s="5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</row>
    <row r="38" ht="20.1" customHeight="1" spans="1:245">
      <c r="A38" s="56"/>
      <c r="B38" s="56"/>
      <c r="C38" s="56"/>
      <c r="D38" s="56"/>
      <c r="E38" s="57"/>
      <c r="F38" s="57"/>
      <c r="G38" s="57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</row>
    <row r="39" ht="20.1" customHeight="1" spans="1:245">
      <c r="A39" s="58"/>
      <c r="B39" s="58"/>
      <c r="C39" s="58"/>
      <c r="D39" s="58"/>
      <c r="E39" s="58"/>
      <c r="F39" s="58"/>
      <c r="G39" s="58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</row>
    <row r="40" ht="20.1" customHeight="1" spans="1:245">
      <c r="A40" s="56"/>
      <c r="B40" s="56"/>
      <c r="C40" s="56"/>
      <c r="D40" s="56"/>
      <c r="E40" s="56"/>
      <c r="F40" s="56"/>
      <c r="G40" s="56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</row>
    <row r="41" ht="20.1" customHeight="1" spans="1:245">
      <c r="A41" s="60"/>
      <c r="B41" s="60"/>
      <c r="C41" s="60"/>
      <c r="D41" s="60"/>
      <c r="E41" s="60"/>
      <c r="F41" s="56"/>
      <c r="G41" s="56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</row>
    <row r="42" ht="20.1" customHeight="1" spans="1:245">
      <c r="A42" s="60"/>
      <c r="B42" s="60"/>
      <c r="C42" s="60"/>
      <c r="D42" s="60"/>
      <c r="E42" s="60"/>
      <c r="F42" s="56"/>
      <c r="G42" s="56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</row>
    <row r="43" ht="20.1" customHeight="1" spans="1:245">
      <c r="A43" s="60"/>
      <c r="B43" s="60"/>
      <c r="C43" s="60"/>
      <c r="D43" s="60"/>
      <c r="E43" s="60"/>
      <c r="F43" s="56"/>
      <c r="G43" s="56"/>
      <c r="H43" s="5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</row>
    <row r="44" ht="20.1" customHeight="1" spans="1:245">
      <c r="A44" s="60"/>
      <c r="B44" s="60"/>
      <c r="C44" s="60"/>
      <c r="D44" s="60"/>
      <c r="E44" s="60"/>
      <c r="F44" s="56"/>
      <c r="G44" s="56"/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</row>
    <row r="45" ht="20.1" customHeight="1" spans="1:245">
      <c r="A45" s="60"/>
      <c r="B45" s="60"/>
      <c r="C45" s="60"/>
      <c r="D45" s="60"/>
      <c r="E45" s="60"/>
      <c r="F45" s="56"/>
      <c r="G45" s="56"/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</row>
    <row r="46" ht="20.1" customHeight="1" spans="1:245">
      <c r="A46" s="60"/>
      <c r="B46" s="60"/>
      <c r="C46" s="60"/>
      <c r="D46" s="60"/>
      <c r="E46" s="60"/>
      <c r="F46" s="56"/>
      <c r="G46" s="56"/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</row>
    <row r="47" ht="20.1" customHeight="1" spans="1:245">
      <c r="A47" s="60"/>
      <c r="B47" s="60"/>
      <c r="C47" s="60"/>
      <c r="D47" s="60"/>
      <c r="E47" s="60"/>
      <c r="F47" s="56"/>
      <c r="G47" s="56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</row>
    <row r="48" ht="20.1" customHeight="1" spans="1:245">
      <c r="A48" s="60"/>
      <c r="B48" s="60"/>
      <c r="C48" s="60"/>
      <c r="D48" s="60"/>
      <c r="E48" s="60"/>
      <c r="F48" s="56"/>
      <c r="G48" s="56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</row>
    <row r="49" ht="20.1" customHeight="1" spans="1:245">
      <c r="A49" s="60"/>
      <c r="B49" s="60"/>
      <c r="C49" s="60"/>
      <c r="D49" s="60"/>
      <c r="E49" s="60"/>
      <c r="F49" s="56"/>
      <c r="G49" s="56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</row>
    <row r="50" ht="20.1" customHeight="1" spans="1:245">
      <c r="A50" s="60"/>
      <c r="B50" s="60"/>
      <c r="C50" s="60"/>
      <c r="D50" s="60"/>
      <c r="E50" s="60"/>
      <c r="F50" s="56"/>
      <c r="G50" s="56"/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9:E9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I12" sqref="I12"/>
    </sheetView>
  </sheetViews>
  <sheetFormatPr defaultColWidth="12" defaultRowHeight="13.5"/>
  <cols>
    <col min="1" max="1" width="3.5" style="11" customWidth="1"/>
    <col min="2" max="2" width="16.3333333333333" style="11" customWidth="1"/>
    <col min="3" max="3" width="14.6666666666667" style="11" customWidth="1"/>
    <col min="4" max="4" width="13.5" style="11" customWidth="1"/>
    <col min="5" max="5" width="14.3333333333333" style="11" customWidth="1"/>
    <col min="6" max="6" width="9.83333333333333" style="11" customWidth="1"/>
    <col min="7" max="7" width="14.8333333333333" style="11" customWidth="1"/>
    <col min="8" max="8" width="28.8333333333333" style="11" customWidth="1"/>
    <col min="9" max="9" width="10" style="11" customWidth="1"/>
    <col min="10" max="10" width="7.5" style="11" customWidth="1"/>
    <col min="11" max="11" width="9.83333333333333" style="11" customWidth="1"/>
    <col min="12" max="12" width="5.66666666666667" style="11" customWidth="1"/>
    <col min="13" max="13" width="12.3333333333333" style="11" customWidth="1"/>
    <col min="14" max="15" width="13" style="11" customWidth="1"/>
    <col min="16" max="16384" width="12" style="11"/>
  </cols>
  <sheetData>
    <row r="1" s="11" customFormat="1" ht="16.35" customHeight="1" spans="1:13">
      <c r="A1" s="12"/>
      <c r="D1" s="13"/>
      <c r="E1" s="13"/>
      <c r="F1" s="13"/>
      <c r="G1" s="14"/>
      <c r="H1" s="13"/>
      <c r="I1" s="14"/>
      <c r="J1" s="14"/>
      <c r="K1" s="14"/>
      <c r="L1" s="14"/>
      <c r="M1" s="13"/>
    </row>
    <row r="2" s="11" customFormat="1" ht="22.9" customHeight="1" spans="1:13">
      <c r="A2" s="12"/>
      <c r="B2" s="15" t="s">
        <v>405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11" customFormat="1" ht="19.5" customHeight="1" spans="1:13">
      <c r="A3" s="12"/>
      <c r="B3" s="16"/>
      <c r="C3" s="16"/>
      <c r="D3" s="16"/>
      <c r="E3" s="16"/>
      <c r="F3" s="16"/>
      <c r="G3" s="16"/>
      <c r="H3" s="16"/>
      <c r="I3" s="16"/>
      <c r="J3" s="16"/>
      <c r="K3" s="21" t="s">
        <v>406</v>
      </c>
      <c r="L3" s="21"/>
      <c r="M3" s="21"/>
    </row>
    <row r="4" s="11" customFormat="1" ht="24.4" customHeight="1" spans="1:13">
      <c r="A4" s="12"/>
      <c r="B4" s="17" t="s">
        <v>5</v>
      </c>
      <c r="C4" s="17" t="s">
        <v>378</v>
      </c>
      <c r="D4" s="17" t="s">
        <v>407</v>
      </c>
      <c r="E4" s="17" t="s">
        <v>408</v>
      </c>
      <c r="F4" s="17" t="s">
        <v>409</v>
      </c>
      <c r="G4" s="17" t="s">
        <v>410</v>
      </c>
      <c r="H4" s="17" t="s">
        <v>411</v>
      </c>
      <c r="I4" s="17" t="s">
        <v>412</v>
      </c>
      <c r="J4" s="17" t="s">
        <v>413</v>
      </c>
      <c r="K4" s="17" t="s">
        <v>414</v>
      </c>
      <c r="L4" s="17" t="s">
        <v>415</v>
      </c>
      <c r="M4" s="17" t="s">
        <v>416</v>
      </c>
    </row>
    <row r="5" s="11" customFormat="1" ht="22.9" customHeight="1" spans="2:13">
      <c r="B5" s="18" t="s">
        <v>417</v>
      </c>
      <c r="C5" s="19"/>
      <c r="D5" s="20">
        <v>1045000</v>
      </c>
      <c r="E5" s="19"/>
      <c r="F5" s="19"/>
      <c r="G5" s="19"/>
      <c r="H5" s="19"/>
      <c r="I5" s="19"/>
      <c r="J5" s="19"/>
      <c r="K5" s="19"/>
      <c r="L5" s="19"/>
      <c r="M5" s="19"/>
    </row>
    <row r="6" s="11" customFormat="1" ht="25.35" customHeight="1" spans="1:13">
      <c r="A6" s="12"/>
      <c r="B6" s="18" t="s">
        <v>418</v>
      </c>
      <c r="C6" s="18" t="s">
        <v>419</v>
      </c>
      <c r="D6" s="20">
        <v>712500</v>
      </c>
      <c r="E6" s="18" t="s">
        <v>420</v>
      </c>
      <c r="F6" s="18" t="s">
        <v>421</v>
      </c>
      <c r="G6" s="18" t="s">
        <v>422</v>
      </c>
      <c r="H6" s="18" t="s">
        <v>423</v>
      </c>
      <c r="I6" s="18" t="s">
        <v>424</v>
      </c>
      <c r="J6" s="18" t="s">
        <v>425</v>
      </c>
      <c r="K6" s="18" t="s">
        <v>426</v>
      </c>
      <c r="L6" s="18" t="s">
        <v>427</v>
      </c>
      <c r="M6" s="18" t="s">
        <v>428</v>
      </c>
    </row>
    <row r="7" s="11" customFormat="1" ht="44" customHeight="1" spans="1:13">
      <c r="A7" s="12"/>
      <c r="B7" s="18"/>
      <c r="C7" s="18"/>
      <c r="D7" s="20"/>
      <c r="E7" s="18"/>
      <c r="F7" s="18" t="s">
        <v>421</v>
      </c>
      <c r="G7" s="18" t="s">
        <v>422</v>
      </c>
      <c r="H7" s="18" t="s">
        <v>429</v>
      </c>
      <c r="I7" s="18" t="s">
        <v>430</v>
      </c>
      <c r="J7" s="18" t="s">
        <v>425</v>
      </c>
      <c r="K7" s="18" t="s">
        <v>426</v>
      </c>
      <c r="L7" s="18" t="s">
        <v>427</v>
      </c>
      <c r="M7" s="18" t="s">
        <v>431</v>
      </c>
    </row>
    <row r="8" s="11" customFormat="1" ht="21" customHeight="1" spans="1:13">
      <c r="A8" s="12"/>
      <c r="B8" s="18"/>
      <c r="C8" s="18"/>
      <c r="D8" s="20"/>
      <c r="E8" s="18"/>
      <c r="F8" s="18" t="s">
        <v>432</v>
      </c>
      <c r="G8" s="18" t="s">
        <v>433</v>
      </c>
      <c r="H8" s="18" t="s">
        <v>434</v>
      </c>
      <c r="I8" s="18" t="s">
        <v>430</v>
      </c>
      <c r="J8" s="18" t="s">
        <v>343</v>
      </c>
      <c r="K8" s="18" t="s">
        <v>435</v>
      </c>
      <c r="L8" s="18" t="s">
        <v>427</v>
      </c>
      <c r="M8" s="18" t="s">
        <v>431</v>
      </c>
    </row>
    <row r="9" s="11" customFormat="1" ht="25" customHeight="1" spans="1:13">
      <c r="A9" s="12"/>
      <c r="B9" s="18"/>
      <c r="C9" s="18"/>
      <c r="D9" s="20"/>
      <c r="E9" s="18"/>
      <c r="F9" s="18" t="s">
        <v>432</v>
      </c>
      <c r="G9" s="18" t="s">
        <v>436</v>
      </c>
      <c r="H9" s="18" t="s">
        <v>437</v>
      </c>
      <c r="I9" s="18" t="s">
        <v>430</v>
      </c>
      <c r="J9" s="18" t="s">
        <v>438</v>
      </c>
      <c r="K9" s="18" t="s">
        <v>426</v>
      </c>
      <c r="L9" s="18" t="s">
        <v>427</v>
      </c>
      <c r="M9" s="18" t="s">
        <v>431</v>
      </c>
    </row>
    <row r="10" s="11" customFormat="1" ht="31" customHeight="1" spans="1:13">
      <c r="A10" s="12"/>
      <c r="B10" s="18"/>
      <c r="C10" s="18" t="s">
        <v>439</v>
      </c>
      <c r="D10" s="20">
        <v>304000</v>
      </c>
      <c r="E10" s="18" t="s">
        <v>420</v>
      </c>
      <c r="F10" s="18" t="s">
        <v>432</v>
      </c>
      <c r="G10" s="18" t="s">
        <v>436</v>
      </c>
      <c r="H10" s="18" t="s">
        <v>437</v>
      </c>
      <c r="I10" s="18" t="s">
        <v>430</v>
      </c>
      <c r="J10" s="18" t="s">
        <v>438</v>
      </c>
      <c r="K10" s="18" t="s">
        <v>426</v>
      </c>
      <c r="L10" s="18" t="s">
        <v>427</v>
      </c>
      <c r="M10" s="18" t="s">
        <v>431</v>
      </c>
    </row>
    <row r="11" s="11" customFormat="1" ht="25.35" customHeight="1" spans="1:13">
      <c r="A11" s="12"/>
      <c r="B11" s="18"/>
      <c r="C11" s="18"/>
      <c r="D11" s="20"/>
      <c r="E11" s="18"/>
      <c r="F11" s="18" t="s">
        <v>421</v>
      </c>
      <c r="G11" s="18" t="s">
        <v>422</v>
      </c>
      <c r="H11" s="18" t="s">
        <v>423</v>
      </c>
      <c r="I11" s="18" t="s">
        <v>424</v>
      </c>
      <c r="J11" s="18" t="s">
        <v>425</v>
      </c>
      <c r="K11" s="18" t="s">
        <v>426</v>
      </c>
      <c r="L11" s="18" t="s">
        <v>427</v>
      </c>
      <c r="M11" s="18" t="s">
        <v>428</v>
      </c>
    </row>
    <row r="12" s="11" customFormat="1" ht="25.35" customHeight="1" spans="1:13">
      <c r="A12" s="12"/>
      <c r="B12" s="18"/>
      <c r="C12" s="18"/>
      <c r="D12" s="20"/>
      <c r="E12" s="18"/>
      <c r="F12" s="18" t="s">
        <v>432</v>
      </c>
      <c r="G12" s="18" t="s">
        <v>433</v>
      </c>
      <c r="H12" s="18" t="s">
        <v>434</v>
      </c>
      <c r="I12" s="18" t="s">
        <v>430</v>
      </c>
      <c r="J12" s="18" t="s">
        <v>343</v>
      </c>
      <c r="K12" s="18" t="s">
        <v>435</v>
      </c>
      <c r="L12" s="18" t="s">
        <v>427</v>
      </c>
      <c r="M12" s="18" t="s">
        <v>431</v>
      </c>
    </row>
    <row r="13" s="11" customFormat="1" ht="45" customHeight="1" spans="1:13">
      <c r="A13" s="12"/>
      <c r="B13" s="18"/>
      <c r="C13" s="18"/>
      <c r="D13" s="20"/>
      <c r="E13" s="18"/>
      <c r="F13" s="18" t="s">
        <v>421</v>
      </c>
      <c r="G13" s="18" t="s">
        <v>422</v>
      </c>
      <c r="H13" s="18" t="s">
        <v>429</v>
      </c>
      <c r="I13" s="18" t="s">
        <v>430</v>
      </c>
      <c r="J13" s="18" t="s">
        <v>425</v>
      </c>
      <c r="K13" s="18" t="s">
        <v>426</v>
      </c>
      <c r="L13" s="18" t="s">
        <v>427</v>
      </c>
      <c r="M13" s="18" t="s">
        <v>431</v>
      </c>
    </row>
    <row r="14" s="11" customFormat="1" ht="42" customHeight="1" spans="1:13">
      <c r="A14" s="12"/>
      <c r="B14" s="18" t="s">
        <v>440</v>
      </c>
      <c r="C14" s="18" t="s">
        <v>419</v>
      </c>
      <c r="D14" s="20">
        <v>28500</v>
      </c>
      <c r="E14" s="18" t="s">
        <v>420</v>
      </c>
      <c r="F14" s="18" t="s">
        <v>432</v>
      </c>
      <c r="G14" s="18" t="s">
        <v>436</v>
      </c>
      <c r="H14" s="18" t="s">
        <v>437</v>
      </c>
      <c r="I14" s="18" t="s">
        <v>430</v>
      </c>
      <c r="J14" s="18" t="s">
        <v>438</v>
      </c>
      <c r="K14" s="18" t="s">
        <v>426</v>
      </c>
      <c r="L14" s="18" t="s">
        <v>427</v>
      </c>
      <c r="M14" s="18" t="s">
        <v>431</v>
      </c>
    </row>
    <row r="15" s="11" customFormat="1" ht="25.35" customHeight="1" spans="1:13">
      <c r="A15" s="12"/>
      <c r="B15" s="18"/>
      <c r="C15" s="18"/>
      <c r="D15" s="20"/>
      <c r="E15" s="18"/>
      <c r="F15" s="18" t="s">
        <v>421</v>
      </c>
      <c r="G15" s="18" t="s">
        <v>422</v>
      </c>
      <c r="H15" s="18" t="s">
        <v>423</v>
      </c>
      <c r="I15" s="18" t="s">
        <v>424</v>
      </c>
      <c r="J15" s="18" t="s">
        <v>425</v>
      </c>
      <c r="K15" s="18" t="s">
        <v>426</v>
      </c>
      <c r="L15" s="18" t="s">
        <v>427</v>
      </c>
      <c r="M15" s="18" t="s">
        <v>428</v>
      </c>
    </row>
    <row r="16" s="11" customFormat="1" ht="39" customHeight="1" spans="1:13">
      <c r="A16" s="12"/>
      <c r="B16" s="18"/>
      <c r="C16" s="18"/>
      <c r="D16" s="20"/>
      <c r="E16" s="18"/>
      <c r="F16" s="18" t="s">
        <v>421</v>
      </c>
      <c r="G16" s="18" t="s">
        <v>422</v>
      </c>
      <c r="H16" s="18" t="s">
        <v>429</v>
      </c>
      <c r="I16" s="18" t="s">
        <v>430</v>
      </c>
      <c r="J16" s="18" t="s">
        <v>425</v>
      </c>
      <c r="K16" s="18" t="s">
        <v>426</v>
      </c>
      <c r="L16" s="18" t="s">
        <v>427</v>
      </c>
      <c r="M16" s="18" t="s">
        <v>431</v>
      </c>
    </row>
    <row r="17" s="11" customFormat="1" ht="25.35" customHeight="1" spans="1:13">
      <c r="A17" s="12"/>
      <c r="B17" s="18"/>
      <c r="C17" s="18"/>
      <c r="D17" s="20"/>
      <c r="E17" s="18"/>
      <c r="F17" s="18" t="s">
        <v>432</v>
      </c>
      <c r="G17" s="18" t="s">
        <v>433</v>
      </c>
      <c r="H17" s="18" t="s">
        <v>434</v>
      </c>
      <c r="I17" s="18" t="s">
        <v>430</v>
      </c>
      <c r="J17" s="18" t="s">
        <v>343</v>
      </c>
      <c r="K17" s="18" t="s">
        <v>435</v>
      </c>
      <c r="L17" s="18" t="s">
        <v>427</v>
      </c>
      <c r="M17" s="18" t="s">
        <v>431</v>
      </c>
    </row>
  </sheetData>
  <mergeCells count="15">
    <mergeCell ref="B2:M2"/>
    <mergeCell ref="B3:E3"/>
    <mergeCell ref="K3:M3"/>
    <mergeCell ref="A6:A17"/>
    <mergeCell ref="B6:B13"/>
    <mergeCell ref="B14:B17"/>
    <mergeCell ref="C6:C9"/>
    <mergeCell ref="C10:C13"/>
    <mergeCell ref="C14:C17"/>
    <mergeCell ref="D6:D9"/>
    <mergeCell ref="D10:D13"/>
    <mergeCell ref="D14:D17"/>
    <mergeCell ref="E6:E9"/>
    <mergeCell ref="E10:E13"/>
    <mergeCell ref="E14:E17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M14" sqref="M14"/>
    </sheetView>
  </sheetViews>
  <sheetFormatPr defaultColWidth="13.3333333333333" defaultRowHeight="13.5"/>
  <cols>
    <col min="1" max="1" width="1.26666666666667" style="1" customWidth="1"/>
    <col min="2" max="2" width="7.6" style="1" customWidth="1"/>
    <col min="3" max="3" width="14.1111111111111" style="1" customWidth="1"/>
    <col min="4" max="4" width="13.6777777777778" style="1" customWidth="1"/>
    <col min="5" max="5" width="31.1222222222222" style="1" customWidth="1"/>
    <col min="6" max="6" width="19.5444444444444" style="1" customWidth="1"/>
    <col min="7" max="7" width="19.7222222222222" style="1" customWidth="1"/>
    <col min="8" max="8" width="19.1777777777778" style="1" customWidth="1"/>
    <col min="9" max="9" width="21.3444444444444" style="1" customWidth="1"/>
    <col min="10" max="11" width="13.0222222222222" style="1" customWidth="1"/>
    <col min="12" max="16384" width="13.3333333333333" style="1"/>
  </cols>
  <sheetData>
    <row r="1" s="1" customFormat="1" ht="20.35" customHeight="1" spans="1:9">
      <c r="A1" s="2"/>
      <c r="B1" s="3" t="s">
        <v>441</v>
      </c>
      <c r="C1" s="3"/>
      <c r="D1" s="3"/>
      <c r="E1" s="3"/>
      <c r="F1" s="1"/>
      <c r="G1" s="4"/>
      <c r="H1" s="4"/>
      <c r="I1" s="4"/>
    </row>
    <row r="2" s="1" customFormat="1" ht="45.2" customHeight="1" spans="2:9">
      <c r="B2" s="5" t="s">
        <v>442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443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/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389</v>
      </c>
      <c r="C5" s="8"/>
      <c r="D5" s="8"/>
      <c r="E5" s="8" t="s">
        <v>444</v>
      </c>
      <c r="F5" s="8"/>
      <c r="G5" s="8"/>
      <c r="H5" s="8"/>
      <c r="I5" s="8"/>
    </row>
    <row r="6" s="1" customFormat="1" ht="28.45" customHeight="1" spans="2:9">
      <c r="B6" s="8" t="s">
        <v>445</v>
      </c>
      <c r="C6" s="8" t="s">
        <v>446</v>
      </c>
      <c r="D6" s="8"/>
      <c r="E6" s="8" t="s">
        <v>447</v>
      </c>
      <c r="F6" s="8"/>
      <c r="G6" s="8"/>
      <c r="H6" s="8"/>
      <c r="I6" s="8"/>
    </row>
    <row r="7" s="1" customFormat="1" ht="28.45" customHeight="1" spans="2:9">
      <c r="B7" s="8"/>
      <c r="C7" s="9" t="s">
        <v>326</v>
      </c>
      <c r="D7" s="9"/>
      <c r="E7" s="9" t="s">
        <v>448</v>
      </c>
      <c r="F7" s="9"/>
      <c r="G7" s="9"/>
      <c r="H7" s="9"/>
      <c r="I7" s="9"/>
    </row>
    <row r="8" s="1" customFormat="1" ht="28.45" customHeight="1" spans="2:9">
      <c r="B8" s="8"/>
      <c r="C8" s="9" t="s">
        <v>449</v>
      </c>
      <c r="D8" s="9"/>
      <c r="E8" s="9" t="s">
        <v>450</v>
      </c>
      <c r="F8" s="9"/>
      <c r="G8" s="9"/>
      <c r="H8" s="9"/>
      <c r="I8" s="9"/>
    </row>
    <row r="9" s="1" customFormat="1" ht="28.45" customHeight="1" spans="2:9">
      <c r="B9" s="8"/>
      <c r="C9" s="8" t="s">
        <v>451</v>
      </c>
      <c r="D9" s="8"/>
      <c r="E9" s="8"/>
      <c r="F9" s="8"/>
      <c r="G9" s="8" t="s">
        <v>452</v>
      </c>
      <c r="H9" s="8" t="s">
        <v>453</v>
      </c>
      <c r="I9" s="8" t="s">
        <v>454</v>
      </c>
    </row>
    <row r="10" s="1" customFormat="1" ht="28.45" customHeight="1" spans="2:9">
      <c r="B10" s="8"/>
      <c r="C10" s="8"/>
      <c r="D10" s="8"/>
      <c r="E10" s="8"/>
      <c r="F10" s="8"/>
      <c r="G10" s="10">
        <v>563.23</v>
      </c>
      <c r="H10" s="10">
        <v>563.23</v>
      </c>
      <c r="I10" s="10">
        <v>0</v>
      </c>
    </row>
    <row r="11" s="1" customFormat="1" ht="57.25" customHeight="1" spans="2:9">
      <c r="B11" s="8" t="s">
        <v>455</v>
      </c>
      <c r="C11" s="9" t="s">
        <v>456</v>
      </c>
      <c r="D11" s="9"/>
      <c r="E11" s="9"/>
      <c r="F11" s="9"/>
      <c r="G11" s="9"/>
      <c r="H11" s="9"/>
      <c r="I11" s="9"/>
    </row>
    <row r="12" s="1" customFormat="1" ht="28.45" customHeight="1" spans="2:9">
      <c r="B12" s="8" t="s">
        <v>457</v>
      </c>
      <c r="C12" s="8" t="s">
        <v>409</v>
      </c>
      <c r="D12" s="8" t="s">
        <v>410</v>
      </c>
      <c r="E12" s="8"/>
      <c r="F12" s="8" t="s">
        <v>411</v>
      </c>
      <c r="G12" s="8"/>
      <c r="H12" s="8" t="s">
        <v>458</v>
      </c>
      <c r="I12" s="8"/>
    </row>
    <row r="13" s="1" customFormat="1" ht="28.45" customHeight="1" spans="2:9">
      <c r="B13" s="8"/>
      <c r="C13" s="9" t="s">
        <v>459</v>
      </c>
      <c r="D13" s="9" t="s">
        <v>460</v>
      </c>
      <c r="E13" s="9"/>
      <c r="F13" s="9" t="s">
        <v>461</v>
      </c>
      <c r="G13" s="9"/>
      <c r="H13" s="9" t="s">
        <v>462</v>
      </c>
      <c r="I13" s="9"/>
    </row>
    <row r="14" s="1" customFormat="1" ht="28.45" customHeight="1" spans="2:9">
      <c r="B14" s="8"/>
      <c r="C14" s="9"/>
      <c r="D14" s="9" t="s">
        <v>463</v>
      </c>
      <c r="E14" s="9"/>
      <c r="F14" s="9" t="s">
        <v>464</v>
      </c>
      <c r="G14" s="9"/>
      <c r="H14" s="9" t="s">
        <v>465</v>
      </c>
      <c r="I14" s="9"/>
    </row>
    <row r="15" s="1" customFormat="1" ht="28.45" customHeight="1" spans="2:9">
      <c r="B15" s="8"/>
      <c r="C15" s="9"/>
      <c r="D15" s="9"/>
      <c r="E15" s="9"/>
      <c r="F15" s="9" t="s">
        <v>466</v>
      </c>
      <c r="G15" s="9"/>
      <c r="H15" s="9" t="s">
        <v>467</v>
      </c>
      <c r="I15" s="9"/>
    </row>
    <row r="16" s="1" customFormat="1" ht="28.45" customHeight="1" spans="2:9">
      <c r="B16" s="8"/>
      <c r="C16" s="9"/>
      <c r="D16" s="9" t="s">
        <v>468</v>
      </c>
      <c r="E16" s="9"/>
      <c r="F16" s="9" t="s">
        <v>469</v>
      </c>
      <c r="G16" s="9"/>
      <c r="H16" s="9" t="s">
        <v>465</v>
      </c>
      <c r="I16" s="9"/>
    </row>
    <row r="17" s="1" customFormat="1" ht="28.45" customHeight="1" spans="2:9">
      <c r="B17" s="8"/>
      <c r="C17" s="9" t="s">
        <v>470</v>
      </c>
      <c r="D17" s="9" t="s">
        <v>471</v>
      </c>
      <c r="E17" s="9"/>
      <c r="F17" s="9" t="s">
        <v>472</v>
      </c>
      <c r="G17" s="9"/>
      <c r="H17" s="9" t="s">
        <v>473</v>
      </c>
      <c r="I17" s="9"/>
    </row>
    <row r="18" s="1" customFormat="1" ht="28.45" customHeight="1" spans="2:9">
      <c r="B18" s="8"/>
      <c r="C18" s="9"/>
      <c r="D18" s="9" t="s">
        <v>474</v>
      </c>
      <c r="E18" s="9"/>
      <c r="F18" s="9" t="s">
        <v>475</v>
      </c>
      <c r="G18" s="9"/>
      <c r="H18" s="9" t="s">
        <v>465</v>
      </c>
      <c r="I18" s="9"/>
    </row>
    <row r="19" s="1" customFormat="1" ht="14.3" customHeight="1" spans="2:9">
      <c r="B19" s="2"/>
      <c r="C19" s="2"/>
      <c r="D19" s="2"/>
      <c r="E19" s="2"/>
      <c r="F19" s="2"/>
      <c r="G19" s="2"/>
      <c r="H19" s="2"/>
      <c r="I19" s="2"/>
    </row>
    <row r="20" s="1" customFormat="1" ht="14.3" customHeight="1" spans="2:3">
      <c r="B20" s="2"/>
      <c r="C20" s="2"/>
    </row>
    <row r="21" s="1" customFormat="1" ht="14.3" customHeight="1" spans="2:2">
      <c r="B21" s="2"/>
    </row>
    <row r="22" s="1" customFormat="1" ht="14.3" customHeight="1" spans="2:2">
      <c r="B22" s="2"/>
    </row>
    <row r="23" s="1" customFormat="1" ht="14.3" customHeight="1" spans="2:2">
      <c r="B23" s="2"/>
    </row>
    <row r="24" s="1" customFormat="1" ht="14.3" customHeight="1" spans="2:9">
      <c r="B24" s="2"/>
      <c r="C24" s="2"/>
      <c r="D24" s="2"/>
      <c r="E24" s="2"/>
      <c r="F24" s="2"/>
      <c r="G24" s="2"/>
      <c r="H24" s="2"/>
      <c r="I24" s="2"/>
    </row>
    <row r="25" s="1" customFormat="1" ht="14.3" customHeight="1" spans="2:9">
      <c r="B25" s="2"/>
      <c r="C25" s="2"/>
      <c r="D25" s="2"/>
      <c r="E25" s="2"/>
      <c r="F25" s="2"/>
      <c r="G25" s="2"/>
      <c r="H25" s="2"/>
      <c r="I25" s="2"/>
    </row>
    <row r="26" s="1" customFormat="1" ht="14.3" customHeight="1" spans="2:9">
      <c r="B26" s="2"/>
      <c r="C26" s="2"/>
      <c r="D26" s="2"/>
      <c r="E26" s="2"/>
      <c r="F26" s="2"/>
      <c r="G26" s="2"/>
      <c r="H26" s="2"/>
      <c r="I26" s="2"/>
    </row>
    <row r="27" s="1" customFormat="1" ht="14.3" customHeight="1" spans="2:9">
      <c r="B27" s="2"/>
      <c r="C27" s="2"/>
      <c r="D27" s="2"/>
      <c r="E27" s="2"/>
      <c r="F27" s="2"/>
      <c r="G27" s="2"/>
      <c r="H27" s="2"/>
      <c r="I27" s="2"/>
    </row>
  </sheetData>
  <mergeCells count="39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D13:E13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6:B10"/>
    <mergeCell ref="B12:B18"/>
    <mergeCell ref="C13:C16"/>
    <mergeCell ref="C17:C18"/>
    <mergeCell ref="C9:F10"/>
    <mergeCell ref="D14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2021-04-19T03:45:00Z</dcterms:created>
  <dcterms:modified xsi:type="dcterms:W3CDTF">2022-05-06T08:28:08Z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D92FD7C813504CC8AA6594FDE4183F37</vt:lpwstr>
  </property>
  <property fmtid="{D5CDD505-2E9C-101B-9397-08002B2CF9AE}" pid="4" name="commondata">
    <vt:lpwstr>eyJoZGlkIjoiZDA1MzU1Yjg2YzVjNTI0MTZmNGEwNTRjYjRlMmMxMjkifQ==</vt:lpwstr>
  </property>
</Properties>
</file>