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'1-1'!$A$14:$T$14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13">部门预算项目绩效目标!$A$7:$L$7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'1-2'!$A$1:$J$13</definedName>
    <definedName name="_xlnm.Print_Area" localSheetId="4">'2'!$A$1:$H$39</definedName>
    <definedName name="_xlnm.Print_Area" localSheetId="5">'2-1'!$A$1:$AI$19</definedName>
    <definedName name="_xlnm.Print_Area" localSheetId="6">'3'!$A$1:$DH$21</definedName>
    <definedName name="_xlnm.Print_Area" localSheetId="7">'3-1'!$A$1:$G$30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13">部门预算项目绩效目标!$A$1:$L$7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<sst xmlns="http://schemas.openxmlformats.org/spreadsheetml/2006/main" count="866" uniqueCount="438">
  <si>
    <t>附件2：</t>
  </si>
  <si>
    <t>黑水县总工会</t>
  </si>
  <si>
    <t>2020年部门预算</t>
  </si>
  <si>
    <t>报送日期：2020年04月20日</t>
  </si>
  <si>
    <t>表1</t>
  </si>
  <si>
    <t>部门收支总表</t>
  </si>
  <si>
    <t>单位名称：黑水县总工会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</si>
  <si>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</si>
  <si>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</si>
  <si>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</si>
  <si>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</si>
  <si>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</si>
  <si>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</si>
  <si>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</si>
  <si>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</si>
  <si>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</si>
  <si>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</si>
  <si>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</si>
  <si>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</si>
  <si>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</si>
  <si>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</si>
  <si>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</si>
  <si>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</si>
  <si>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</si>
  <si>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</si>
  <si>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</si>
  <si>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</si>
  <si>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</si>
  <si>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</si>
  <si>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</si>
  <si>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</si>
  <si>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</si>
  <si>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</si>
  <si>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</si>
  <si>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</si>
  <si>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</si>
  <si>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</si>
  <si>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</si>
  <si>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</si>
  <si>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</si>
  <si>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</si>
  <si>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</si>
  <si>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</si>
  <si>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</si>
  <si>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</si>
  <si>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</si>
  <si>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</si>
  <si>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</si>
  <si>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</si>
  <si>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</si>
  <si>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</si>
  <si>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</si>
  <si>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</si>
  <si>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</si>
  <si>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</si>
  <si>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</si>
  <si>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</si>
  <si>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</si>
  <si>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</si>
  <si>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</si>
  <si>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</si>
  <si>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</si>
  <si>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</si>
  <si>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</si>
  <si>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</si>
  <si>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</si>
  <si>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</si>
  <si>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</si>
  <si>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</si>
  <si>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</si>
  <si>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</si>
  <si>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</si>
  <si>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</si>
  <si>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</si>
  <si>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</si>
  <si>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</si>
  <si>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</si>
  <si>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</si>
  <si>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</si>
  <si>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</si>
  <si>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</si>
  <si>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</si>
  <si>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</si>
  <si>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</si>
  <si>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</si>
  <si>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</si>
  <si>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29</t>
  </si>
  <si>
    <t/>
  </si>
  <si>
    <t>109101</t>
  </si>
  <si>
    <t>01</t>
  </si>
  <si>
    <t xml:space="preserve">  行政运行(群众团体事务)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</si>
  <si>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</si>
  <si>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</si>
  <si>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</si>
  <si>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</si>
  <si>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</si>
  <si>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</si>
  <si>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</si>
  <si>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</si>
  <si>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</si>
  <si>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</si>
  <si>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</si>
  <si>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</si>
  <si>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</si>
  <si>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</si>
  <si>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</si>
  <si>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</si>
  <si>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</si>
  <si>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</si>
  <si>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</si>
  <si>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</si>
  <si>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</si>
  <si>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</si>
  <si>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</si>
  <si>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</si>
  <si>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</si>
  <si>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</si>
  <si>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</si>
  <si>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</si>
  <si>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</si>
  <si>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</si>
  <si>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</si>
  <si>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</si>
  <si>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</si>
  <si>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</si>
  <si>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</si>
  <si>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</si>
  <si>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</si>
  <si>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</si>
  <si>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</si>
  <si>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</si>
  <si>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</si>
  <si>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</si>
  <si>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</si>
  <si>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</si>
  <si>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</si>
  <si>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</si>
  <si>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</si>
  <si>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</si>
  <si>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</si>
  <si>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</si>
  <si>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</si>
  <si>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</si>
  <si>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</si>
  <si>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</si>
  <si>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</si>
  <si>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</si>
  <si>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</si>
  <si>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</si>
  <si>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</si>
  <si>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</si>
  <si>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</si>
  <si>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</si>
  <si>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</si>
  <si>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</si>
  <si>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</si>
  <si>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</si>
  <si>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</si>
  <si>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</si>
  <si>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</si>
  <si>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</si>
  <si>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</si>
  <si>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</si>
  <si>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</si>
  <si>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</si>
  <si>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</si>
  <si>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</si>
  <si>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</si>
  <si>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</si>
  <si>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</si>
  <si>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</si>
  <si>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</si>
  <si>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  办公经费</t>
  </si>
  <si>
    <t xml:space="preserve">    专项性公用经费</t>
  </si>
  <si>
    <t xml:space="preserve">    培训费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</si>
  <si>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</si>
  <si>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</si>
  <si>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</si>
  <si>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</si>
  <si>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</si>
  <si>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</si>
  <si>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</si>
  <si>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</si>
  <si>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</si>
  <si>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</si>
  <si>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</si>
  <si>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</si>
  <si>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</si>
  <si>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</si>
  <si>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</si>
  <si>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</si>
  <si>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</si>
  <si>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</si>
  <si>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</si>
  <si>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</si>
  <si>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</si>
  <si>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</si>
  <si>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</si>
  <si>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</si>
  <si>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</si>
  <si>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</si>
  <si>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</si>
  <si>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</si>
  <si>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</si>
  <si>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</si>
  <si>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</si>
  <si>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</si>
  <si>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</si>
  <si>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</si>
  <si>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</si>
  <si>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</si>
  <si>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</si>
  <si>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</si>
  <si>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</si>
  <si>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</si>
  <si>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</si>
  <si>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</si>
  <si>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</si>
  <si>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</si>
  <si>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</si>
  <si>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</si>
  <si>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</si>
  <si>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</si>
  <si>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</si>
  <si>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</si>
  <si>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</si>
  <si>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</si>
  <si>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</si>
  <si>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</si>
  <si>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</si>
  <si>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</si>
  <si>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</si>
  <si>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</si>
  <si>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</si>
  <si>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</si>
  <si>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</si>
  <si>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</si>
  <si>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</si>
  <si>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</si>
  <si>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</si>
  <si>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</si>
  <si>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</si>
  <si>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</si>
  <si>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</si>
  <si>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</si>
  <si>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</si>
  <si>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</si>
  <si>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</si>
  <si>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</si>
  <si>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</si>
  <si>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</si>
  <si>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</si>
  <si>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</si>
  <si>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</si>
  <si>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</si>
  <si>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</si>
  <si>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</si>
  <si>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</si>
  <si>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</si>
  <si>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</si>
  <si>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</si>
  <si>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</si>
  <si>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</si>
  <si>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</si>
  <si>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</si>
  <si>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</si>
  <si>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</si>
  <si>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</si>
  <si>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</si>
  <si>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</si>
  <si>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</si>
  <si>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</si>
  <si>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</si>
  <si>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</si>
  <si>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</si>
  <si>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</si>
  <si>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</si>
  <si>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t>一般公共服务支出</t>
  </si>
  <si>
    <t>群众团体事务</t>
  </si>
  <si>
    <t xml:space="preserve">  行政运行</t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</si>
  <si>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</si>
  <si>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</si>
  <si>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</si>
  <si>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</si>
  <si>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</si>
  <si>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</si>
  <si>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</si>
  <si>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</si>
  <si>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</si>
  <si>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</si>
  <si>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</si>
  <si>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</si>
  <si>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</si>
  <si>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</si>
  <si>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</si>
  <si>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</si>
  <si>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</si>
  <si>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</si>
  <si>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</si>
  <si>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</si>
  <si>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</si>
  <si>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</si>
  <si>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</si>
  <si>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</si>
  <si>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t>09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</si>
  <si>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</si>
  <si>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</si>
  <si>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</si>
  <si>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</si>
  <si>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</si>
  <si>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</si>
  <si>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</si>
  <si>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住房公积金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</si>
  <si>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</si>
  <si>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</si>
  <si>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</si>
  <si>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</si>
  <si>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rgb="FF000000"/>
        <rFont val="Arial"/>
        <charset val="134"/>
      </rPr>
      <t xml:space="preserve">    </t>
    </r>
    <r>
      <rPr>
        <sz val="9"/>
        <color rgb="FF000000"/>
        <rFont val="宋体"/>
        <charset val="134"/>
      </rPr>
      <t>专项性公用经费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</si>
  <si>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</si>
  <si>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</si>
  <si>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</si>
  <si>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</si>
  <si>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</si>
  <si>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t xml:space="preserve">  培训费</t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</si>
  <si>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</si>
  <si>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</si>
  <si>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</si>
  <si>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</si>
  <si>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</si>
  <si>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rgb="FF000000"/>
        <rFont val="Arial"/>
        <charset val="134"/>
      </rPr>
      <t xml:space="preserve">    </t>
    </r>
    <r>
      <rPr>
        <sz val="9"/>
        <color rgb="FF000000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</si>
  <si>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</si>
  <si>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</si>
  <si>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</si>
  <si>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</si>
  <si>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</si>
  <si>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</si>
  <si>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</si>
  <si>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</si>
  <si>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</si>
  <si>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</si>
  <si>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</si>
  <si>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</si>
  <si>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</si>
  <si>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</si>
  <si>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</si>
  <si>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</si>
  <si>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</si>
  <si>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</si>
  <si>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</si>
  <si>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</si>
  <si>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</si>
  <si>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</si>
  <si>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</si>
  <si>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</si>
  <si>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</si>
  <si>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</si>
  <si>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</si>
  <si>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</si>
  <si>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</si>
  <si>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</si>
  <si>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</si>
  <si>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</si>
  <si>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</si>
  <si>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</si>
  <si>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</si>
  <si>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</si>
  <si>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</si>
  <si>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</si>
  <si>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</si>
  <si>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</si>
  <si>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</si>
  <si>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</si>
  <si>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</si>
  <si>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</si>
  <si>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</si>
  <si>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</si>
  <si>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</si>
  <si>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</si>
  <si>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</si>
  <si>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</si>
  <si>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</si>
  <si>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</si>
  <si>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</si>
  <si>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</si>
  <si>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</si>
  <si>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</si>
  <si>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</si>
  <si>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</si>
  <si>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</si>
  <si>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</si>
  <si>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</si>
  <si>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保障人员经费（工资性支出、社会保障费、住房公积金、体检费、独生子奖励金、遗嘱补助）</t>
  </si>
  <si>
    <t>任务2</t>
  </si>
  <si>
    <t>定额公用经费（办公费、差旅费、邮电费、水费、培训费、公务用车维护运行费）</t>
  </si>
  <si>
    <t>任务3</t>
  </si>
  <si>
    <t>专项性公用经费（工资集体协商专项经费）</t>
  </si>
  <si>
    <t>任务4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</si>
  <si>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</si>
  <si>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</si>
  <si>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</si>
  <si>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</si>
  <si>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</si>
  <si>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</si>
  <si>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</si>
  <si>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</si>
  <si>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</si>
  <si>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</si>
  <si>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</si>
  <si>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保障人员经费和公务用车</t>
  </si>
  <si>
    <t>在职7人、体检7人；遗嘱1人。公务用车1辆。</t>
  </si>
  <si>
    <t>指标2：</t>
  </si>
  <si>
    <t>日常公用经费按照二类标准执行，人均2.5万元</t>
  </si>
  <si>
    <t>按2.5万元/人，开展2项工作</t>
  </si>
  <si>
    <t>指标3：</t>
  </si>
  <si>
    <t>开展四季送和企业组建及日常运行和拨付基层工会经费</t>
  </si>
  <si>
    <t>按照财政拨款比例拨基层工会经费</t>
  </si>
  <si>
    <t>指标4：</t>
  </si>
  <si>
    <t>质量指标</t>
  </si>
  <si>
    <t>保障本单位基本支出</t>
  </si>
  <si>
    <t>100%</t>
  </si>
  <si>
    <t>开展专项工作的完成情况</t>
  </si>
  <si>
    <t>95%</t>
  </si>
  <si>
    <t>四季送和企业组建及日常运行和拨付基层工会经费以及完成县委、县府、上级工会安排工作任务</t>
  </si>
  <si>
    <t>完成</t>
  </si>
  <si>
    <t>时效指标</t>
  </si>
  <si>
    <t>按序时进度支出</t>
  </si>
  <si>
    <t>专项性项目支出</t>
  </si>
  <si>
    <t>于12月20日前完成</t>
  </si>
  <si>
    <t>成本指标</t>
  </si>
  <si>
    <t>三公经费增长</t>
  </si>
  <si>
    <t>小于等于零</t>
  </si>
  <si>
    <t>公用经费支出厉行节约、压缩成本</t>
  </si>
  <si>
    <t>不突破年初预算</t>
  </si>
  <si>
    <t>经济效益
指标</t>
  </si>
  <si>
    <t>社会效益
指标</t>
  </si>
  <si>
    <t>生态效益
指标</t>
  </si>
  <si>
    <t>可持续影响
指标</t>
  </si>
  <si>
    <t>满意度
指标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</si>
</sst>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#.00"/>
    <numFmt numFmtId="177" formatCode="&quot;\&quot;#,##0.00_);\(&quot;\&quot;#,##0.00\)"/>
    <numFmt numFmtId="178" formatCode="#,##0.0000"/>
  </numFmts>
  <fonts count="51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10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1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11" borderId="4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7" borderId="48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4" borderId="46" applyNumberFormat="0" applyAlignment="0" applyProtection="0">
      <alignment vertical="center"/>
    </xf>
    <xf numFmtId="0" fontId="40" fillId="4" borderId="49" applyNumberFormat="0" applyAlignment="0" applyProtection="0">
      <alignment vertical="center"/>
    </xf>
    <xf numFmtId="0" fontId="44" fillId="19" borderId="50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9" fillId="0" borderId="51" applyNumberFormat="0" applyFill="0" applyAlignment="0" applyProtection="0">
      <alignment vertical="center"/>
    </xf>
    <xf numFmtId="0" fontId="50" fillId="0" borderId="5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309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4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5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27" xfId="0" applyNumberFormat="1" applyFont="1" applyBorder="1" applyAlignment="1" applyProtection="1">
      <alignment horizontal="center" vertical="center" shrinkToFit="1"/>
    </xf>
    <xf numFmtId="0" fontId="18" fillId="0" borderId="4" xfId="0" applyNumberFormat="1" applyFont="1" applyFill="1" applyBorder="1" applyAlignment="1">
      <alignment horizontal="left" vertical="center"/>
    </xf>
    <xf numFmtId="43" fontId="18" fillId="0" borderId="5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0" fontId="22" fillId="2" borderId="0" xfId="0" applyNumberFormat="1" applyFont="1" applyFill="1"/>
    <xf numFmtId="0" fontId="22" fillId="2" borderId="0" xfId="0" applyNumberFormat="1" applyFont="1" applyFill="1" applyAlignment="1">
      <alignment horizontal="left"/>
    </xf>
    <xf numFmtId="0" fontId="22" fillId="2" borderId="0" xfId="0" applyNumberFormat="1" applyFont="1" applyFill="1" applyBorder="1"/>
    <xf numFmtId="0" fontId="22" fillId="2" borderId="0" xfId="0" applyNumberFormat="1" applyFont="1" applyFill="1" applyBorder="1" applyAlignment="1">
      <alignment horizontal="left"/>
    </xf>
    <xf numFmtId="43" fontId="7" fillId="0" borderId="22" xfId="0" applyNumberFormat="1" applyFont="1" applyBorder="1" applyAlignment="1" applyProtection="1">
      <alignment horizontal="center" vertical="center" shrinkToFit="1"/>
    </xf>
    <xf numFmtId="43" fontId="18" fillId="0" borderId="23" xfId="0" applyNumberFormat="1" applyFont="1" applyFill="1" applyBorder="1" applyAlignment="1">
      <alignment horizontal="center" vertical="center" shrinkToFit="1"/>
    </xf>
    <xf numFmtId="43" fontId="18" fillId="0" borderId="4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27" xfId="0" applyNumberFormat="1" applyFont="1" applyBorder="1" applyAlignment="1" applyProtection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8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3" fillId="0" borderId="26" xfId="0" applyNumberFormat="1" applyFont="1" applyBorder="1" applyAlignment="1" applyProtection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 applyProtection="1">
      <alignment vertical="center" wrapText="1"/>
    </xf>
    <xf numFmtId="43" fontId="23" fillId="0" borderId="7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 applyProtection="1">
      <alignment vertical="center" wrapText="1"/>
    </xf>
    <xf numFmtId="43" fontId="23" fillId="0" borderId="28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43" fontId="23" fillId="0" borderId="29" xfId="0" applyNumberFormat="1" applyFont="1" applyBorder="1" applyAlignment="1" applyProtection="1">
      <alignment vertical="center" wrapText="1"/>
    </xf>
    <xf numFmtId="43" fontId="23" fillId="0" borderId="30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3" fillId="0" borderId="31" xfId="0" applyNumberFormat="1" applyFont="1" applyBorder="1" applyAlignment="1" applyProtection="1">
      <alignment vertical="center" wrapText="1"/>
    </xf>
    <xf numFmtId="43" fontId="23" fillId="0" borderId="32" xfId="0" applyNumberFormat="1" applyFont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176" fontId="8" fillId="0" borderId="33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3" fillId="0" borderId="29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43" fontId="23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176" fontId="8" fillId="0" borderId="34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176" fontId="8" fillId="0" borderId="23" xfId="0" applyNumberFormat="1" applyFont="1" applyBorder="1" applyAlignment="1" applyProtection="1">
      <alignment vertical="center" wrapText="1"/>
    </xf>
    <xf numFmtId="176" fontId="8" fillId="0" borderId="35" xfId="0" applyNumberFormat="1" applyFont="1" applyBorder="1" applyAlignment="1" applyProtection="1">
      <alignment vertical="center" wrapText="1"/>
    </xf>
    <xf numFmtId="43" fontId="23" fillId="0" borderId="29" xfId="0" applyNumberFormat="1" applyFont="1" applyBorder="1" applyAlignment="1">
      <alignment horizontal="right" vertical="center" wrapText="1"/>
    </xf>
    <xf numFmtId="43" fontId="23" fillId="0" borderId="31" xfId="0" applyNumberFormat="1" applyFont="1" applyBorder="1" applyAlignment="1">
      <alignment vertical="center" wrapText="1"/>
    </xf>
    <xf numFmtId="3" fontId="8" fillId="0" borderId="31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43" fontId="23" fillId="0" borderId="32" xfId="0" applyNumberFormat="1" applyFont="1" applyBorder="1" applyAlignment="1">
      <alignment horizontal="right" vertical="center" wrapText="1"/>
    </xf>
    <xf numFmtId="43" fontId="23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176" fontId="8" fillId="0" borderId="37" xfId="0" applyNumberFormat="1" applyFont="1" applyBorder="1" applyAlignment="1">
      <alignment vertical="center" wrapText="1"/>
    </xf>
    <xf numFmtId="176" fontId="8" fillId="0" borderId="38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4" fillId="0" borderId="0" xfId="0" applyNumberFormat="1" applyFont="1" applyFill="1"/>
    <xf numFmtId="0" fontId="22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3" fontId="7" fillId="0" borderId="41" xfId="0" applyNumberFormat="1" applyFont="1" applyBorder="1" applyAlignment="1" applyProtection="1">
      <alignment vertical="center" wrapText="1"/>
    </xf>
    <xf numFmtId="0" fontId="0" fillId="0" borderId="1" xfId="0" applyNumberFormat="1" applyFont="1" applyFill="1" applyBorder="1"/>
    <xf numFmtId="43" fontId="18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42" xfId="0" applyNumberFormat="1" applyFont="1" applyFill="1" applyBorder="1" applyAlignment="1" applyProtection="1">
      <alignment horizontal="center" vertical="center" wrapText="1"/>
    </xf>
    <xf numFmtId="49" fontId="6" fillId="0" borderId="42" xfId="0" applyNumberFormat="1" applyFont="1" applyFill="1" applyBorder="1" applyAlignment="1" applyProtection="1">
      <alignment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0" fontId="0" fillId="2" borderId="42" xfId="0" applyNumberFormat="1" applyFont="1" applyFill="1" applyBorder="1"/>
    <xf numFmtId="43" fontId="18" fillId="0" borderId="42" xfId="0" applyNumberFormat="1" applyFont="1" applyFill="1" applyBorder="1"/>
    <xf numFmtId="0" fontId="0" fillId="0" borderId="0" xfId="0" applyNumberFormat="1" applyFont="1" applyFill="1" applyBorder="1"/>
    <xf numFmtId="0" fontId="25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177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 applyProtection="1">
      <alignment horizontal="center" vertical="center"/>
    </xf>
    <xf numFmtId="43" fontId="23" fillId="0" borderId="7" xfId="0" applyNumberFormat="1" applyFont="1" applyBorder="1" applyAlignment="1" applyProtection="1">
      <alignment vertical="center" wrapText="1"/>
    </xf>
    <xf numFmtId="1" fontId="26" fillId="0" borderId="0" xfId="0" applyNumberFormat="1" applyFont="1" applyFill="1"/>
    <xf numFmtId="176" fontId="24" fillId="0" borderId="22" xfId="0" applyNumberFormat="1" applyFont="1" applyBorder="1" applyAlignment="1"/>
    <xf numFmtId="176" fontId="22" fillId="0" borderId="0" xfId="0" applyNumberFormat="1" applyFont="1" applyBorder="1" applyAlignment="1"/>
    <xf numFmtId="1" fontId="27" fillId="0" borderId="0" xfId="0" applyNumberFormat="1" applyFont="1" applyFill="1"/>
    <xf numFmtId="178" fontId="28" fillId="0" borderId="0" xfId="0" applyNumberFormat="1" applyFont="1" applyFill="1" applyAlignment="1" applyProtection="1">
      <alignment horizontal="center" vertical="top"/>
    </xf>
    <xf numFmtId="1" fontId="29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abSelected="1" workbookViewId="0">
      <selection activeCell="A8" sqref="A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03" t="s">
        <v>0</v>
      </c>
    </row>
    <row r="3" ht="102" customHeight="1" spans="1:1">
      <c r="A3" s="304" t="s">
        <v>1</v>
      </c>
    </row>
    <row r="4" ht="107.25" customHeight="1" spans="1:1">
      <c r="A4" s="305" t="s">
        <v>2</v>
      </c>
    </row>
    <row r="5" ht="409.5" hidden="1" customHeight="1" spans="1:1">
      <c r="A5" s="306"/>
    </row>
    <row r="6" ht="29.25" customHeight="1" spans="1:1">
      <c r="A6" s="307"/>
    </row>
    <row r="7" ht="78" customHeight="1"/>
    <row r="8" ht="82.5" customHeight="1" spans="1:1">
      <c r="A8" s="308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16" sqref="D16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93"/>
      <c r="B1" s="193"/>
      <c r="C1" s="193"/>
      <c r="D1" s="45" t="s">
        <v>4</v>
      </c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customHeight="1" spans="1:31">
      <c r="A2" s="41" t="s">
        <v>5</v>
      </c>
      <c r="B2" s="41"/>
      <c r="C2" s="41"/>
      <c r="D2" s="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customHeight="1" spans="1:31">
      <c r="A3" s="42" t="s">
        <v>6</v>
      </c>
      <c r="B3" s="194"/>
      <c r="C3" s="78"/>
      <c r="D3" s="45" t="s">
        <v>7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</row>
    <row r="4" ht="15" customHeight="1" spans="1:31">
      <c r="A4" s="195" t="s">
        <v>8</v>
      </c>
      <c r="B4" s="196"/>
      <c r="C4" s="195" t="s">
        <v>9</v>
      </c>
      <c r="D4" s="196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</row>
    <row r="5" ht="15" customHeight="1" spans="1:31">
      <c r="A5" s="198" t="s">
        <v>10</v>
      </c>
      <c r="B5" s="297" t="s">
        <v>11</v>
      </c>
      <c r="C5" s="198" t="s">
        <v>10</v>
      </c>
      <c r="D5" s="298" t="s">
        <v>11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</row>
    <row r="6" ht="15" customHeight="1" spans="1:31">
      <c r="A6" s="202" t="s">
        <v>12</v>
      </c>
      <c r="B6" s="299">
        <v>1395741</v>
      </c>
      <c r="C6" s="224" t="s">
        <v>13</v>
      </c>
      <c r="D6" s="299">
        <f>B6-D13-D15-D25</f>
        <v>1006180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</row>
    <row r="7" ht="15" customHeight="1" spans="1:31">
      <c r="A7" s="202" t="s">
        <v>14</v>
      </c>
      <c r="B7" s="299"/>
      <c r="C7" s="224" t="s">
        <v>15</v>
      </c>
      <c r="D7" s="299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</row>
    <row r="8" ht="15" customHeight="1" spans="1:31">
      <c r="A8" s="202" t="s">
        <v>16</v>
      </c>
      <c r="B8" s="299"/>
      <c r="C8" s="224" t="s">
        <v>17</v>
      </c>
      <c r="D8" s="299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</row>
    <row r="9" ht="15" customHeight="1" spans="1:31">
      <c r="A9" s="202" t="s">
        <v>18</v>
      </c>
      <c r="B9" s="299"/>
      <c r="C9" s="224" t="s">
        <v>19</v>
      </c>
      <c r="D9" s="299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</row>
    <row r="10" ht="15" customHeight="1" spans="1:31">
      <c r="A10" s="202" t="s">
        <v>20</v>
      </c>
      <c r="B10" s="299"/>
      <c r="C10" s="224" t="s">
        <v>21</v>
      </c>
      <c r="D10" s="299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</row>
    <row r="11" ht="15" customHeight="1" spans="1:31">
      <c r="A11" s="202" t="s">
        <v>22</v>
      </c>
      <c r="B11" s="299"/>
      <c r="C11" s="224" t="s">
        <v>23</v>
      </c>
      <c r="D11" s="299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</row>
    <row r="12" ht="15" customHeight="1" spans="1:31">
      <c r="A12" s="202"/>
      <c r="B12" s="299"/>
      <c r="C12" s="224" t="s">
        <v>24</v>
      </c>
      <c r="D12" s="299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</row>
    <row r="13" ht="15" customHeight="1" spans="1:31">
      <c r="A13" s="212"/>
      <c r="B13" s="299"/>
      <c r="C13" s="224" t="s">
        <v>25</v>
      </c>
      <c r="D13" s="299">
        <v>188036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</row>
    <row r="14" ht="15" customHeight="1" spans="1:31">
      <c r="A14" s="212"/>
      <c r="B14" s="299"/>
      <c r="C14" s="224" t="s">
        <v>26</v>
      </c>
      <c r="D14" s="299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</row>
    <row r="15" ht="15" customHeight="1" spans="1:31">
      <c r="A15" s="212"/>
      <c r="B15" s="213"/>
      <c r="C15" s="224" t="s">
        <v>27</v>
      </c>
      <c r="D15" s="299">
        <v>84465</v>
      </c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</row>
    <row r="16" ht="15" customHeight="1" spans="1:31">
      <c r="A16" s="212"/>
      <c r="B16" s="210"/>
      <c r="C16" s="224" t="s">
        <v>28</v>
      </c>
      <c r="D16" s="299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</row>
    <row r="17" ht="15" customHeight="1" spans="1:31">
      <c r="A17" s="212"/>
      <c r="B17" s="210"/>
      <c r="C17" s="224" t="s">
        <v>29</v>
      </c>
      <c r="D17" s="299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</row>
    <row r="18" ht="15" customHeight="1" spans="1:31">
      <c r="A18" s="212"/>
      <c r="B18" s="210"/>
      <c r="C18" s="224" t="s">
        <v>30</v>
      </c>
      <c r="D18" s="299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</row>
    <row r="19" ht="15" customHeight="1" spans="1:31">
      <c r="A19" s="212"/>
      <c r="B19" s="210"/>
      <c r="C19" s="224" t="s">
        <v>31</v>
      </c>
      <c r="D19" s="299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</row>
    <row r="20" ht="15" customHeight="1" spans="1:31">
      <c r="A20" s="212"/>
      <c r="B20" s="210"/>
      <c r="C20" s="224" t="s">
        <v>32</v>
      </c>
      <c r="D20" s="299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</row>
    <row r="21" ht="15" customHeight="1" spans="1:31">
      <c r="A21" s="212"/>
      <c r="B21" s="210"/>
      <c r="C21" s="224" t="s">
        <v>33</v>
      </c>
      <c r="D21" s="299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</row>
    <row r="22" ht="15" customHeight="1" spans="1:31">
      <c r="A22" s="212"/>
      <c r="B22" s="210"/>
      <c r="C22" s="224" t="s">
        <v>34</v>
      </c>
      <c r="D22" s="299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</row>
    <row r="23" ht="15" customHeight="1" spans="1:31">
      <c r="A23" s="212"/>
      <c r="B23" s="210"/>
      <c r="C23" s="224" t="s">
        <v>35</v>
      </c>
      <c r="D23" s="299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</row>
    <row r="24" ht="15" customHeight="1" spans="1:31">
      <c r="A24" s="212"/>
      <c r="B24" s="210"/>
      <c r="C24" s="224" t="s">
        <v>36</v>
      </c>
      <c r="D24" s="299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</row>
    <row r="25" ht="15" customHeight="1" spans="1:31">
      <c r="A25" s="212"/>
      <c r="B25" s="210"/>
      <c r="C25" s="224" t="s">
        <v>37</v>
      </c>
      <c r="D25" s="299">
        <v>117060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</row>
    <row r="26" ht="15" customHeight="1" spans="1:31">
      <c r="A26" s="202"/>
      <c r="B26" s="210"/>
      <c r="C26" s="224" t="s">
        <v>38</v>
      </c>
      <c r="D26" s="299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</row>
    <row r="27" ht="15" customHeight="1" spans="1:31">
      <c r="A27" s="202"/>
      <c r="B27" s="210"/>
      <c r="C27" s="224" t="s">
        <v>39</v>
      </c>
      <c r="D27" s="299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</row>
    <row r="28" ht="15" customHeight="1" spans="1:31">
      <c r="A28" s="202"/>
      <c r="B28" s="210"/>
      <c r="C28" s="224" t="s">
        <v>40</v>
      </c>
      <c r="D28" s="299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</row>
    <row r="29" ht="15" customHeight="1" spans="1:31">
      <c r="A29" s="202"/>
      <c r="B29" s="210"/>
      <c r="C29" s="224" t="s">
        <v>41</v>
      </c>
      <c r="D29" s="299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</row>
    <row r="30" ht="15" customHeight="1" spans="1:31">
      <c r="A30" s="202"/>
      <c r="B30" s="210"/>
      <c r="C30" s="224" t="s">
        <v>42</v>
      </c>
      <c r="D30" s="299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</row>
    <row r="31" ht="15" customHeight="1" spans="1:31">
      <c r="A31" s="202"/>
      <c r="B31" s="210"/>
      <c r="C31" s="224" t="s">
        <v>43</v>
      </c>
      <c r="D31" s="299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</row>
    <row r="32" ht="15" customHeight="1" spans="1:31">
      <c r="A32" s="202"/>
      <c r="B32" s="210"/>
      <c r="C32" s="224" t="s">
        <v>44</v>
      </c>
      <c r="D32" s="299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</row>
    <row r="33" ht="15" customHeight="1" spans="1:31">
      <c r="A33" s="202"/>
      <c r="B33" s="210"/>
      <c r="C33" s="224" t="s">
        <v>45</v>
      </c>
      <c r="D33" s="299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</row>
    <row r="34" ht="15" customHeight="1" spans="1:31">
      <c r="A34" s="202"/>
      <c r="B34" s="210"/>
      <c r="C34" s="224" t="s">
        <v>46</v>
      </c>
      <c r="D34" s="299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</row>
    <row r="35" ht="15" customHeight="1" spans="1:31">
      <c r="A35" s="202"/>
      <c r="B35" s="210"/>
      <c r="C35" s="224" t="s">
        <v>47</v>
      </c>
      <c r="D35" s="206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</row>
    <row r="36" ht="15" customHeight="1" spans="1:31">
      <c r="A36" s="217" t="s">
        <v>48</v>
      </c>
      <c r="B36" s="218">
        <f>SUM(B6:B34)</f>
        <v>1395741</v>
      </c>
      <c r="C36" s="219" t="s">
        <v>49</v>
      </c>
      <c r="D36" s="206">
        <f>SUM(D6:D34)</f>
        <v>1395741</v>
      </c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</row>
    <row r="37" ht="15" customHeight="1" spans="1:31">
      <c r="A37" s="202" t="s">
        <v>50</v>
      </c>
      <c r="B37" s="210"/>
      <c r="C37" s="224" t="s">
        <v>51</v>
      </c>
      <c r="D37" s="299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</row>
    <row r="38" ht="15" customHeight="1" spans="1:31">
      <c r="A38" s="202" t="s">
        <v>52</v>
      </c>
      <c r="B38" s="210" t="s">
        <v>53</v>
      </c>
      <c r="C38" s="224" t="s">
        <v>54</v>
      </c>
      <c r="D38" s="299"/>
      <c r="E38" s="241"/>
      <c r="F38" s="241"/>
      <c r="G38" s="300" t="s">
        <v>55</v>
      </c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</row>
    <row r="39" ht="15" customHeight="1" spans="1:31">
      <c r="A39" s="202"/>
      <c r="B39" s="210"/>
      <c r="C39" s="224" t="s">
        <v>56</v>
      </c>
      <c r="D39" s="299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</row>
    <row r="40" ht="15" customHeight="1" spans="1:31">
      <c r="A40" s="202"/>
      <c r="B40" s="228"/>
      <c r="C40" s="224"/>
      <c r="D40" s="206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</row>
    <row r="41" ht="15" customHeight="1" spans="1:31">
      <c r="A41" s="217" t="s">
        <v>57</v>
      </c>
      <c r="B41" s="233">
        <f>SUM(B36:B38)</f>
        <v>1395741</v>
      </c>
      <c r="C41" s="219" t="s">
        <v>58</v>
      </c>
      <c r="D41" s="206">
        <f>SUM(D36,D37,D39)</f>
        <v>1395741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</row>
    <row r="42" customHeight="1" spans="1:31">
      <c r="A42" s="238"/>
      <c r="B42" s="301"/>
      <c r="C42" s="240"/>
      <c r="D42" s="302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</row>
    <row r="43" ht="11.25" spans="2:2">
      <c r="B43" s="7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E7" sqref="E7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66"/>
      <c r="T1" s="180" t="s">
        <v>59</v>
      </c>
    </row>
    <row r="2" ht="20.1" customHeight="1" spans="1:20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0.1" customHeight="1" spans="1:20">
      <c r="A3" s="42" t="s">
        <v>6</v>
      </c>
      <c r="B3" s="266"/>
      <c r="C3" s="266"/>
      <c r="D3" s="266"/>
      <c r="E3" s="43"/>
      <c r="F3" s="80"/>
      <c r="G3" s="80"/>
      <c r="H3" s="80"/>
      <c r="I3" s="80"/>
      <c r="J3" s="150"/>
      <c r="K3" s="150"/>
      <c r="L3" s="150"/>
      <c r="M3" s="150"/>
      <c r="N3" s="150"/>
      <c r="O3" s="150"/>
      <c r="P3" s="150"/>
      <c r="Q3" s="150"/>
      <c r="R3" s="150"/>
      <c r="S3" s="72"/>
      <c r="T3" s="45" t="s">
        <v>7</v>
      </c>
    </row>
    <row r="4" ht="20.1" customHeight="1" spans="1:20">
      <c r="A4" s="46" t="s">
        <v>61</v>
      </c>
      <c r="B4" s="47"/>
      <c r="C4" s="47"/>
      <c r="D4" s="47"/>
      <c r="E4" s="48"/>
      <c r="F4" s="129" t="s">
        <v>62</v>
      </c>
      <c r="G4" s="81" t="s">
        <v>63</v>
      </c>
      <c r="H4" s="176" t="s">
        <v>64</v>
      </c>
      <c r="I4" s="184"/>
      <c r="J4" s="177"/>
      <c r="K4" s="129" t="s">
        <v>65</v>
      </c>
      <c r="L4" s="53"/>
      <c r="M4" s="280" t="s">
        <v>66</v>
      </c>
      <c r="N4" s="281" t="s">
        <v>67</v>
      </c>
      <c r="O4" s="282"/>
      <c r="P4" s="282"/>
      <c r="Q4" s="282"/>
      <c r="R4" s="295"/>
      <c r="S4" s="129" t="s">
        <v>68</v>
      </c>
      <c r="T4" s="53" t="s">
        <v>69</v>
      </c>
    </row>
    <row r="5" ht="20.1" customHeight="1" spans="1:20">
      <c r="A5" s="46" t="s">
        <v>70</v>
      </c>
      <c r="B5" s="47"/>
      <c r="C5" s="48"/>
      <c r="D5" s="185" t="s">
        <v>71</v>
      </c>
      <c r="E5" s="52" t="s">
        <v>72</v>
      </c>
      <c r="F5" s="53"/>
      <c r="G5" s="81"/>
      <c r="H5" s="158" t="s">
        <v>64</v>
      </c>
      <c r="I5" s="158" t="s">
        <v>73</v>
      </c>
      <c r="J5" s="158" t="s">
        <v>74</v>
      </c>
      <c r="K5" s="283" t="s">
        <v>75</v>
      </c>
      <c r="L5" s="53" t="s">
        <v>76</v>
      </c>
      <c r="M5" s="284"/>
      <c r="N5" s="285" t="s">
        <v>77</v>
      </c>
      <c r="O5" s="285" t="s">
        <v>78</v>
      </c>
      <c r="P5" s="285" t="s">
        <v>79</v>
      </c>
      <c r="Q5" s="285" t="s">
        <v>80</v>
      </c>
      <c r="R5" s="285" t="s">
        <v>81</v>
      </c>
      <c r="S5" s="53"/>
      <c r="T5" s="53"/>
    </row>
    <row r="6" ht="19" customHeight="1" spans="1:20">
      <c r="A6" s="55" t="s">
        <v>82</v>
      </c>
      <c r="B6" s="54" t="s">
        <v>83</v>
      </c>
      <c r="C6" s="56" t="s">
        <v>84</v>
      </c>
      <c r="D6" s="58"/>
      <c r="E6" s="58"/>
      <c r="F6" s="59"/>
      <c r="G6" s="58"/>
      <c r="H6" s="267"/>
      <c r="I6" s="286"/>
      <c r="J6" s="286"/>
      <c r="K6" s="287"/>
      <c r="L6" s="59"/>
      <c r="M6" s="288"/>
      <c r="N6" s="59"/>
      <c r="O6" s="59"/>
      <c r="P6" s="59"/>
      <c r="Q6" s="59"/>
      <c r="R6" s="59"/>
      <c r="S6" s="59"/>
      <c r="T6" s="59"/>
    </row>
    <row r="7" ht="19" customHeight="1" spans="1:20">
      <c r="A7" s="255" t="s">
        <v>85</v>
      </c>
      <c r="B7" s="268" t="s">
        <v>86</v>
      </c>
      <c r="C7" s="268" t="s">
        <v>87</v>
      </c>
      <c r="D7" s="268" t="s">
        <v>88</v>
      </c>
      <c r="E7" s="61" t="s">
        <v>1</v>
      </c>
      <c r="F7" s="269">
        <f t="shared" ref="F7:F13" si="0">H7</f>
        <v>1395741</v>
      </c>
      <c r="G7" s="270"/>
      <c r="H7" s="271">
        <f>SUBTOTAL(9,H8:H14)</f>
        <v>1395741</v>
      </c>
      <c r="I7" s="53"/>
      <c r="J7" s="53"/>
      <c r="K7" s="289"/>
      <c r="L7" s="58"/>
      <c r="M7" s="290"/>
      <c r="N7" s="59"/>
      <c r="O7" s="187"/>
      <c r="P7" s="58"/>
      <c r="Q7" s="58"/>
      <c r="R7" s="59"/>
      <c r="S7" s="296"/>
      <c r="T7" s="296"/>
    </row>
    <row r="8" ht="19" customHeight="1" spans="1:20">
      <c r="A8" s="255" t="s">
        <v>85</v>
      </c>
      <c r="B8" s="268" t="s">
        <v>86</v>
      </c>
      <c r="C8" s="268" t="s">
        <v>89</v>
      </c>
      <c r="D8" s="268" t="s">
        <v>88</v>
      </c>
      <c r="E8" s="61" t="s">
        <v>90</v>
      </c>
      <c r="F8" s="269">
        <f t="shared" si="0"/>
        <v>1006180</v>
      </c>
      <c r="G8" s="270"/>
      <c r="H8" s="271">
        <v>1006180</v>
      </c>
      <c r="I8" s="53"/>
      <c r="J8" s="53"/>
      <c r="K8" s="289"/>
      <c r="L8" s="58"/>
      <c r="M8" s="290"/>
      <c r="N8" s="59"/>
      <c r="O8" s="187"/>
      <c r="P8" s="58"/>
      <c r="Q8" s="58"/>
      <c r="R8" s="59"/>
      <c r="S8" s="296"/>
      <c r="T8" s="296"/>
    </row>
    <row r="9" ht="19" customHeight="1" spans="1:20">
      <c r="A9" s="255" t="s">
        <v>91</v>
      </c>
      <c r="B9" s="268" t="s">
        <v>92</v>
      </c>
      <c r="C9" s="268" t="s">
        <v>92</v>
      </c>
      <c r="D9" s="268" t="s">
        <v>88</v>
      </c>
      <c r="E9" s="61" t="s">
        <v>93</v>
      </c>
      <c r="F9" s="269">
        <f t="shared" si="0"/>
        <v>125357</v>
      </c>
      <c r="G9" s="270"/>
      <c r="H9" s="271">
        <v>125357</v>
      </c>
      <c r="I9" s="53"/>
      <c r="J9" s="53"/>
      <c r="K9" s="289"/>
      <c r="L9" s="58"/>
      <c r="M9" s="290"/>
      <c r="N9" s="59"/>
      <c r="O9" s="187"/>
      <c r="P9" s="58"/>
      <c r="Q9" s="58"/>
      <c r="R9" s="59"/>
      <c r="S9" s="296"/>
      <c r="T9" s="296"/>
    </row>
    <row r="10" ht="19" customHeight="1" spans="1:20">
      <c r="A10" s="255" t="s">
        <v>91</v>
      </c>
      <c r="B10" s="268" t="s">
        <v>92</v>
      </c>
      <c r="C10" s="268" t="s">
        <v>94</v>
      </c>
      <c r="D10" s="268" t="s">
        <v>88</v>
      </c>
      <c r="E10" s="61" t="s">
        <v>95</v>
      </c>
      <c r="F10" s="269">
        <f t="shared" si="0"/>
        <v>62679</v>
      </c>
      <c r="G10" s="270"/>
      <c r="H10" s="271">
        <v>62679</v>
      </c>
      <c r="I10" s="53"/>
      <c r="J10" s="53"/>
      <c r="K10" s="289"/>
      <c r="L10" s="58"/>
      <c r="M10" s="290"/>
      <c r="N10" s="59"/>
      <c r="O10" s="187"/>
      <c r="P10" s="58"/>
      <c r="Q10" s="58"/>
      <c r="R10" s="59"/>
      <c r="S10" s="296"/>
      <c r="T10" s="296"/>
    </row>
    <row r="11" ht="19" customHeight="1" spans="1:20">
      <c r="A11" s="255" t="s">
        <v>96</v>
      </c>
      <c r="B11" s="268" t="s">
        <v>97</v>
      </c>
      <c r="C11" s="268" t="s">
        <v>89</v>
      </c>
      <c r="D11" s="268" t="s">
        <v>88</v>
      </c>
      <c r="E11" s="61" t="s">
        <v>98</v>
      </c>
      <c r="F11" s="269">
        <f t="shared" si="0"/>
        <v>72508</v>
      </c>
      <c r="G11" s="270"/>
      <c r="H11" s="271">
        <v>72508</v>
      </c>
      <c r="I11" s="53"/>
      <c r="J11" s="53"/>
      <c r="K11" s="289"/>
      <c r="L11" s="58"/>
      <c r="M11" s="290"/>
      <c r="N11" s="59"/>
      <c r="O11" s="187"/>
      <c r="P11" s="58"/>
      <c r="Q11" s="58"/>
      <c r="R11" s="59"/>
      <c r="S11" s="296"/>
      <c r="T11" s="296"/>
    </row>
    <row r="12" ht="19" customHeight="1" spans="1:20">
      <c r="A12" s="255" t="s">
        <v>96</v>
      </c>
      <c r="B12" s="268" t="s">
        <v>97</v>
      </c>
      <c r="C12" s="268" t="s">
        <v>99</v>
      </c>
      <c r="D12" s="268" t="s">
        <v>88</v>
      </c>
      <c r="E12" s="61" t="s">
        <v>100</v>
      </c>
      <c r="F12" s="269">
        <f t="shared" si="0"/>
        <v>11957</v>
      </c>
      <c r="G12" s="270"/>
      <c r="H12" s="271">
        <v>11957</v>
      </c>
      <c r="I12" s="53"/>
      <c r="J12" s="53"/>
      <c r="K12" s="289"/>
      <c r="L12" s="58"/>
      <c r="M12" s="290"/>
      <c r="N12" s="59"/>
      <c r="O12" s="187"/>
      <c r="P12" s="58"/>
      <c r="Q12" s="58"/>
      <c r="R12" s="59"/>
      <c r="S12" s="296"/>
      <c r="T12" s="296"/>
    </row>
    <row r="13" ht="19" customHeight="1" spans="1:20">
      <c r="A13" s="255" t="s">
        <v>101</v>
      </c>
      <c r="B13" s="268" t="s">
        <v>102</v>
      </c>
      <c r="C13" s="268" t="s">
        <v>89</v>
      </c>
      <c r="D13" s="268" t="s">
        <v>88</v>
      </c>
      <c r="E13" s="61" t="s">
        <v>103</v>
      </c>
      <c r="F13" s="269">
        <f t="shared" si="0"/>
        <v>117060</v>
      </c>
      <c r="G13" s="272"/>
      <c r="H13" s="271">
        <v>117060</v>
      </c>
      <c r="I13" s="53"/>
      <c r="J13" s="53"/>
      <c r="K13" s="289"/>
      <c r="L13" s="58"/>
      <c r="M13" s="290"/>
      <c r="N13" s="59"/>
      <c r="O13" s="187"/>
      <c r="P13" s="58"/>
      <c r="Q13" s="58"/>
      <c r="R13" s="59"/>
      <c r="S13" s="296"/>
      <c r="T13" s="296"/>
    </row>
    <row r="14" ht="19" customHeight="1" spans="1:20">
      <c r="A14" s="273"/>
      <c r="B14" s="273"/>
      <c r="C14" s="273"/>
      <c r="D14" s="273"/>
      <c r="E14" s="274"/>
      <c r="F14" s="275"/>
      <c r="G14" s="276"/>
      <c r="H14" s="277"/>
      <c r="I14" s="291"/>
      <c r="J14" s="291"/>
      <c r="K14" s="292"/>
      <c r="L14" s="292" t="s">
        <v>87</v>
      </c>
      <c r="M14" s="292" t="s">
        <v>87</v>
      </c>
      <c r="N14" s="293" t="s">
        <v>87</v>
      </c>
      <c r="O14" s="294" t="s">
        <v>87</v>
      </c>
      <c r="P14" s="294"/>
      <c r="Q14" s="294"/>
      <c r="R14" s="294"/>
      <c r="S14" s="294" t="s">
        <v>87</v>
      </c>
      <c r="T14" s="294"/>
    </row>
    <row r="15" ht="20.1" customHeight="1" spans="1:20">
      <c r="A15" s="76"/>
      <c r="B15" s="278"/>
      <c r="C15" s="278"/>
      <c r="D15" s="76"/>
      <c r="E15" s="279"/>
      <c r="F15" s="76"/>
      <c r="G15" s="76"/>
      <c r="H15" s="76"/>
      <c r="I15" s="72"/>
      <c r="J15" s="72"/>
      <c r="K15" s="278"/>
      <c r="L15" s="76"/>
      <c r="M15" s="278"/>
      <c r="N15" s="278"/>
      <c r="O15" s="77"/>
      <c r="P15" s="77"/>
      <c r="Q15" s="77"/>
      <c r="R15" s="278"/>
      <c r="S15" s="76"/>
      <c r="T15" s="76"/>
    </row>
    <row r="16" ht="20.1" customHeight="1" spans="1:20">
      <c r="A16" s="76"/>
      <c r="B16" s="76"/>
      <c r="C16" s="76"/>
      <c r="D16" s="76"/>
      <c r="E16" s="76"/>
      <c r="F16" s="76"/>
      <c r="G16" s="76"/>
      <c r="H16" s="76"/>
      <c r="I16" s="72"/>
      <c r="J16" s="72"/>
      <c r="K16" s="278"/>
      <c r="L16" s="278"/>
      <c r="M16" s="278"/>
      <c r="N16" s="76"/>
      <c r="O16" s="77"/>
      <c r="P16" s="77"/>
      <c r="Q16" s="77"/>
      <c r="R16" s="278"/>
      <c r="S16" s="76"/>
      <c r="T16" s="76"/>
    </row>
    <row r="17" ht="20.1" customHeight="1" spans="1:20">
      <c r="A17" s="76"/>
      <c r="B17" s="76"/>
      <c r="C17" s="76"/>
      <c r="D17" s="76"/>
      <c r="E17" s="76"/>
      <c r="F17" s="76"/>
      <c r="G17" s="76"/>
      <c r="H17" s="76"/>
      <c r="I17" s="72"/>
      <c r="J17" s="72"/>
      <c r="K17" s="278"/>
      <c r="L17" s="278"/>
      <c r="M17" s="76"/>
      <c r="N17" s="76"/>
      <c r="O17" s="72"/>
      <c r="P17" s="77"/>
      <c r="Q17" s="77"/>
      <c r="R17" s="76"/>
      <c r="S17" s="76"/>
      <c r="T17" s="76"/>
    </row>
    <row r="18" ht="20.1" customHeight="1" spans="1:20">
      <c r="A18" s="76"/>
      <c r="B18" s="76"/>
      <c r="C18" s="76"/>
      <c r="D18" s="76"/>
      <c r="E18" s="76"/>
      <c r="F18" s="76"/>
      <c r="G18" s="76"/>
      <c r="H18" s="76"/>
      <c r="I18" s="72"/>
      <c r="J18" s="72"/>
      <c r="K18" s="76"/>
      <c r="L18" s="278"/>
      <c r="M18" s="76"/>
      <c r="N18" s="76"/>
      <c r="O18" s="72"/>
      <c r="P18" s="72"/>
      <c r="Q18" s="77"/>
      <c r="R18" s="76"/>
      <c r="S18" s="76"/>
      <c r="T18" s="76"/>
    </row>
    <row r="19" ht="20.1" customHeight="1" spans="1:20">
      <c r="A19" s="72"/>
      <c r="B19" s="72"/>
      <c r="C19" s="72"/>
      <c r="D19" s="72"/>
      <c r="E19" s="72"/>
      <c r="F19" s="72"/>
      <c r="G19" s="76"/>
      <c r="H19" s="76"/>
      <c r="I19" s="72"/>
      <c r="J19" s="72"/>
      <c r="K19" s="76"/>
      <c r="L19" s="278"/>
      <c r="M19" s="76"/>
      <c r="N19" s="76"/>
      <c r="O19" s="72"/>
      <c r="P19" s="72"/>
      <c r="Q19" s="72"/>
      <c r="R19" s="76"/>
      <c r="S19" s="76"/>
      <c r="T19" s="76"/>
    </row>
    <row r="20" ht="20.1" customHeight="1" spans="1:20">
      <c r="A20" s="74"/>
      <c r="B20" s="74"/>
      <c r="C20" s="74"/>
      <c r="D20" s="74"/>
      <c r="E20" s="74"/>
      <c r="F20" s="72"/>
      <c r="G20" s="76"/>
      <c r="H20" s="76"/>
      <c r="I20" s="72"/>
      <c r="J20" s="72"/>
      <c r="K20" s="76"/>
      <c r="L20" s="76"/>
      <c r="M20" s="76"/>
      <c r="N20" s="76"/>
      <c r="O20" s="72"/>
      <c r="P20" s="72"/>
      <c r="Q20" s="72"/>
      <c r="R20" s="76"/>
      <c r="S20" s="76"/>
      <c r="T20" s="76"/>
    </row>
    <row r="21" ht="20.1" customHeight="1" spans="1:20">
      <c r="A21" s="166"/>
      <c r="B21" s="166"/>
      <c r="C21" s="166"/>
      <c r="D21" s="166"/>
      <c r="E21" s="166"/>
      <c r="F21" s="166"/>
      <c r="G21" s="168"/>
      <c r="H21" s="168"/>
      <c r="I21" s="166"/>
      <c r="J21" s="166"/>
      <c r="K21" s="168"/>
      <c r="L21" s="168"/>
      <c r="M21" s="168"/>
      <c r="N21" s="173"/>
      <c r="O21" s="193"/>
      <c r="P21" s="166"/>
      <c r="Q21" s="166"/>
      <c r="R21" s="168"/>
      <c r="S21" s="168"/>
      <c r="T21" s="168"/>
    </row>
    <row r="22" ht="20.1" customHeight="1" spans="1:20">
      <c r="A22" s="168"/>
      <c r="B22" s="168"/>
      <c r="C22" s="168"/>
      <c r="D22" s="168"/>
      <c r="E22" s="168"/>
      <c r="F22" s="168"/>
      <c r="G22" s="168"/>
      <c r="H22" s="168"/>
      <c r="I22" s="166"/>
      <c r="J22" s="166"/>
      <c r="K22" s="168"/>
      <c r="L22" s="168"/>
      <c r="M22" s="168"/>
      <c r="N22" s="168"/>
      <c r="O22" s="166"/>
      <c r="P22" s="166"/>
      <c r="Q22" s="166"/>
      <c r="R22" s="168"/>
      <c r="S22" s="168"/>
      <c r="T22" s="168"/>
    </row>
    <row r="23" ht="20.1" customHeight="1" spans="1:20">
      <c r="A23" s="168"/>
      <c r="B23" s="168"/>
      <c r="C23" s="168"/>
      <c r="D23" s="168"/>
      <c r="E23" s="168"/>
      <c r="F23" s="168"/>
      <c r="G23" s="168"/>
      <c r="H23" s="168"/>
      <c r="I23" s="166"/>
      <c r="J23" s="166"/>
      <c r="K23" s="168"/>
      <c r="L23" s="168"/>
      <c r="M23" s="168"/>
      <c r="N23" s="168"/>
      <c r="O23" s="166"/>
      <c r="P23" s="166"/>
      <c r="Q23" s="166"/>
      <c r="R23" s="168"/>
      <c r="S23" s="168"/>
      <c r="T23" s="168"/>
    </row>
    <row r="24" ht="20.1" customHeight="1" spans="1:20">
      <c r="A24" s="168"/>
      <c r="B24" s="168"/>
      <c r="C24" s="168"/>
      <c r="D24" s="168"/>
      <c r="E24" s="168"/>
      <c r="F24" s="168"/>
      <c r="G24" s="168"/>
      <c r="H24" s="168"/>
      <c r="I24" s="166"/>
      <c r="J24" s="166"/>
      <c r="K24" s="168"/>
      <c r="L24" s="168"/>
      <c r="M24" s="168"/>
      <c r="N24" s="168"/>
      <c r="O24" s="166"/>
      <c r="P24" s="166"/>
      <c r="Q24" s="166"/>
      <c r="R24" s="168"/>
      <c r="S24" s="168"/>
      <c r="T24" s="168"/>
    </row>
    <row r="25" ht="20.1" customHeight="1" spans="1:20">
      <c r="A25" s="168"/>
      <c r="B25" s="168"/>
      <c r="C25" s="168"/>
      <c r="D25" s="168"/>
      <c r="E25" s="168"/>
      <c r="F25" s="168"/>
      <c r="G25" s="168"/>
      <c r="H25" s="168"/>
      <c r="I25" s="166"/>
      <c r="J25" s="166"/>
      <c r="K25" s="168"/>
      <c r="L25" s="168"/>
      <c r="M25" s="168"/>
      <c r="N25" s="168"/>
      <c r="O25" s="166"/>
      <c r="P25" s="166"/>
      <c r="Q25" s="166"/>
      <c r="R25" s="168"/>
      <c r="S25" s="168"/>
      <c r="T25" s="168"/>
    </row>
    <row r="26" ht="20.1" customHeight="1" spans="1:20">
      <c r="A26" s="168"/>
      <c r="B26" s="168"/>
      <c r="C26" s="168"/>
      <c r="D26" s="168"/>
      <c r="E26" s="168"/>
      <c r="F26" s="168"/>
      <c r="G26" s="168"/>
      <c r="H26" s="168"/>
      <c r="I26" s="166"/>
      <c r="J26" s="166"/>
      <c r="K26" s="168"/>
      <c r="L26" s="168"/>
      <c r="M26" s="168"/>
      <c r="N26" s="168"/>
      <c r="O26" s="166"/>
      <c r="P26" s="166"/>
      <c r="Q26" s="166"/>
      <c r="R26" s="168"/>
      <c r="S26" s="168"/>
      <c r="T26" s="168"/>
    </row>
    <row r="27" ht="20.1" customHeight="1" spans="1:20">
      <c r="A27" s="168"/>
      <c r="B27" s="168"/>
      <c r="C27" s="168"/>
      <c r="D27" s="168"/>
      <c r="E27" s="168"/>
      <c r="F27" s="168"/>
      <c r="G27" s="168"/>
      <c r="H27" s="168"/>
      <c r="I27" s="166"/>
      <c r="J27" s="166"/>
      <c r="K27" s="168"/>
      <c r="L27" s="168"/>
      <c r="M27" s="168"/>
      <c r="N27" s="168"/>
      <c r="O27" s="166"/>
      <c r="P27" s="166"/>
      <c r="Q27" s="166"/>
      <c r="R27" s="168"/>
      <c r="S27" s="168"/>
      <c r="T27" s="168"/>
    </row>
    <row r="28" ht="20.1" customHeight="1" spans="1:20">
      <c r="A28" s="168"/>
      <c r="B28" s="168"/>
      <c r="C28" s="168"/>
      <c r="D28" s="168"/>
      <c r="E28" s="168"/>
      <c r="F28" s="168"/>
      <c r="G28" s="168"/>
      <c r="H28" s="168"/>
      <c r="I28" s="166"/>
      <c r="J28" s="166"/>
      <c r="K28" s="168"/>
      <c r="L28" s="168"/>
      <c r="M28" s="168"/>
      <c r="N28" s="168"/>
      <c r="O28" s="166"/>
      <c r="P28" s="166"/>
      <c r="Q28" s="166"/>
      <c r="R28" s="168"/>
      <c r="S28" s="168"/>
      <c r="T28" s="168"/>
    </row>
    <row r="29" ht="20.1" customHeight="1" spans="1:20">
      <c r="A29" s="168"/>
      <c r="B29" s="168"/>
      <c r="C29" s="168"/>
      <c r="D29" s="168"/>
      <c r="E29" s="168"/>
      <c r="F29" s="168"/>
      <c r="G29" s="168"/>
      <c r="H29" s="168"/>
      <c r="I29" s="166"/>
      <c r="J29" s="166"/>
      <c r="K29" s="168"/>
      <c r="L29" s="168"/>
      <c r="M29" s="168"/>
      <c r="N29" s="168"/>
      <c r="O29" s="166"/>
      <c r="P29" s="166"/>
      <c r="Q29" s="166"/>
      <c r="R29" s="168"/>
      <c r="S29" s="168"/>
      <c r="T29" s="168"/>
    </row>
    <row r="30" ht="20.1" customHeight="1" spans="1:20">
      <c r="A30" s="168"/>
      <c r="B30" s="168"/>
      <c r="C30" s="168"/>
      <c r="D30" s="168"/>
      <c r="E30" s="168"/>
      <c r="F30" s="168"/>
      <c r="G30" s="168"/>
      <c r="H30" s="168"/>
      <c r="I30" s="166"/>
      <c r="J30" s="166"/>
      <c r="K30" s="168"/>
      <c r="L30" s="168"/>
      <c r="M30" s="168"/>
      <c r="N30" s="168"/>
      <c r="O30" s="166"/>
      <c r="P30" s="166"/>
      <c r="Q30" s="166"/>
      <c r="R30" s="168"/>
      <c r="S30" s="168"/>
      <c r="T30" s="168"/>
    </row>
    <row r="31" ht="20.1" customHeight="1" spans="1:20">
      <c r="A31" s="168"/>
      <c r="B31" s="168"/>
      <c r="C31" s="168"/>
      <c r="D31" s="168"/>
      <c r="E31" s="168"/>
      <c r="F31" s="168"/>
      <c r="G31" s="168"/>
      <c r="H31" s="168"/>
      <c r="I31" s="166"/>
      <c r="J31" s="166"/>
      <c r="K31" s="168"/>
      <c r="L31" s="168"/>
      <c r="M31" s="168"/>
      <c r="N31" s="168"/>
      <c r="O31" s="166"/>
      <c r="P31" s="166"/>
      <c r="Q31" s="166"/>
      <c r="R31" s="168"/>
      <c r="S31" s="168"/>
      <c r="T31" s="168"/>
    </row>
    <row r="32" ht="20.1" customHeight="1" spans="1:20">
      <c r="A32" s="168"/>
      <c r="B32" s="168"/>
      <c r="C32" s="168"/>
      <c r="D32" s="168"/>
      <c r="E32" s="168"/>
      <c r="F32" s="168"/>
      <c r="G32" s="168"/>
      <c r="H32" s="168"/>
      <c r="I32" s="166"/>
      <c r="J32" s="166"/>
      <c r="K32" s="168"/>
      <c r="L32" s="168"/>
      <c r="M32" s="168"/>
      <c r="N32" s="168"/>
      <c r="O32" s="166"/>
      <c r="P32" s="166"/>
      <c r="Q32" s="166"/>
      <c r="R32" s="168"/>
      <c r="S32" s="168"/>
      <c r="T32" s="168"/>
    </row>
    <row r="33" ht="20.1" customHeight="1" spans="1:20">
      <c r="A33" s="168"/>
      <c r="B33" s="168"/>
      <c r="C33" s="168"/>
      <c r="D33" s="168"/>
      <c r="E33" s="168"/>
      <c r="F33" s="168"/>
      <c r="G33" s="168"/>
      <c r="H33" s="168"/>
      <c r="I33" s="166"/>
      <c r="J33" s="166"/>
      <c r="K33" s="168"/>
      <c r="L33" s="168"/>
      <c r="M33" s="168"/>
      <c r="N33" s="168"/>
      <c r="O33" s="166"/>
      <c r="P33" s="166"/>
      <c r="Q33" s="166"/>
      <c r="R33" s="168"/>
      <c r="S33" s="168"/>
      <c r="T33" s="168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60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H10" sqref="H10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55555555556" customWidth="1"/>
    <col min="11" max="12" width="10.6666666666667" customWidth="1"/>
  </cols>
  <sheetData>
    <row r="1" ht="20.1" customHeight="1" spans="1:10">
      <c r="A1" s="78"/>
      <c r="B1" s="242"/>
      <c r="C1" s="242"/>
      <c r="D1" s="242"/>
      <c r="E1" s="242"/>
      <c r="F1" s="242"/>
      <c r="G1" s="242"/>
      <c r="H1" s="242"/>
      <c r="I1" s="242"/>
      <c r="J1" s="264" t="s">
        <v>104</v>
      </c>
    </row>
    <row r="2" ht="20.1" customHeight="1" spans="1:10">
      <c r="A2" s="41" t="s">
        <v>105</v>
      </c>
      <c r="B2" s="41"/>
      <c r="C2" s="41"/>
      <c r="D2" s="41"/>
      <c r="E2" s="41"/>
      <c r="F2" s="41"/>
      <c r="G2" s="41"/>
      <c r="H2" s="41"/>
      <c r="I2" s="41"/>
      <c r="J2" s="41"/>
    </row>
    <row r="3" ht="20.1" customHeight="1" spans="1:12">
      <c r="A3" s="42" t="s">
        <v>6</v>
      </c>
      <c r="B3" s="194"/>
      <c r="C3" s="194"/>
      <c r="D3" s="194"/>
      <c r="E3" s="194"/>
      <c r="F3" s="243"/>
      <c r="G3" s="243"/>
      <c r="H3" s="243"/>
      <c r="I3" s="243"/>
      <c r="J3" s="45" t="s">
        <v>7</v>
      </c>
      <c r="K3" s="72"/>
      <c r="L3" s="72"/>
    </row>
    <row r="4" ht="20.1" customHeight="1" spans="1:12">
      <c r="A4" s="195" t="s">
        <v>61</v>
      </c>
      <c r="B4" s="197"/>
      <c r="C4" s="197"/>
      <c r="D4" s="197"/>
      <c r="E4" s="196"/>
      <c r="F4" s="244" t="s">
        <v>62</v>
      </c>
      <c r="G4" s="245" t="s">
        <v>106</v>
      </c>
      <c r="H4" s="246" t="s">
        <v>107</v>
      </c>
      <c r="I4" s="246" t="s">
        <v>108</v>
      </c>
      <c r="J4" s="251" t="s">
        <v>109</v>
      </c>
      <c r="K4" s="72"/>
      <c r="L4" s="72"/>
    </row>
    <row r="5" ht="19" customHeight="1" spans="1:12">
      <c r="A5" s="195" t="s">
        <v>70</v>
      </c>
      <c r="B5" s="197"/>
      <c r="C5" s="196"/>
      <c r="D5" s="247" t="s">
        <v>71</v>
      </c>
      <c r="E5" s="248" t="s">
        <v>110</v>
      </c>
      <c r="F5" s="245"/>
      <c r="G5" s="245"/>
      <c r="H5" s="246"/>
      <c r="I5" s="246"/>
      <c r="J5" s="251"/>
      <c r="K5" s="72"/>
      <c r="L5" s="72"/>
    </row>
    <row r="6" ht="19" customHeight="1" spans="1:12">
      <c r="A6" s="249" t="s">
        <v>82</v>
      </c>
      <c r="B6" s="249" t="s">
        <v>83</v>
      </c>
      <c r="C6" s="250" t="s">
        <v>84</v>
      </c>
      <c r="D6" s="251"/>
      <c r="E6" s="252"/>
      <c r="F6" s="253"/>
      <c r="G6" s="253"/>
      <c r="H6" s="254"/>
      <c r="I6" s="254"/>
      <c r="J6" s="265"/>
      <c r="K6" s="72"/>
      <c r="L6" s="72"/>
    </row>
    <row r="7" ht="19" customHeight="1" spans="1:12">
      <c r="A7" s="255" t="s">
        <v>85</v>
      </c>
      <c r="B7" s="255" t="s">
        <v>86</v>
      </c>
      <c r="C7" s="255" t="s">
        <v>87</v>
      </c>
      <c r="D7" s="255" t="s">
        <v>88</v>
      </c>
      <c r="E7" s="120" t="s">
        <v>1</v>
      </c>
      <c r="F7" s="141">
        <f t="shared" ref="F7:F13" si="0">G7+H7</f>
        <v>1395741</v>
      </c>
      <c r="G7" s="141">
        <f>SUBTOTAL(9,G8:G13)</f>
        <v>1395741</v>
      </c>
      <c r="H7" s="251"/>
      <c r="I7" s="251"/>
      <c r="J7" s="251"/>
      <c r="K7" s="72"/>
      <c r="L7" s="72"/>
    </row>
    <row r="8" ht="19" customHeight="1" spans="1:12">
      <c r="A8" s="255" t="s">
        <v>85</v>
      </c>
      <c r="B8" s="255" t="s">
        <v>86</v>
      </c>
      <c r="C8" s="255" t="s">
        <v>89</v>
      </c>
      <c r="D8" s="255" t="s">
        <v>88</v>
      </c>
      <c r="E8" s="120" t="s">
        <v>90</v>
      </c>
      <c r="F8" s="141">
        <f t="shared" si="0"/>
        <v>1006180</v>
      </c>
      <c r="G8" s="141">
        <f>'1-1'!H8</f>
        <v>1006180</v>
      </c>
      <c r="H8" s="251"/>
      <c r="I8" s="251"/>
      <c r="J8" s="251"/>
      <c r="K8" s="72"/>
      <c r="L8" s="72"/>
    </row>
    <row r="9" ht="19" customHeight="1" spans="1:12">
      <c r="A9" s="255" t="s">
        <v>91</v>
      </c>
      <c r="B9" s="255" t="s">
        <v>92</v>
      </c>
      <c r="C9" s="255" t="s">
        <v>92</v>
      </c>
      <c r="D9" s="255" t="s">
        <v>88</v>
      </c>
      <c r="E9" s="120" t="s">
        <v>93</v>
      </c>
      <c r="F9" s="141">
        <f t="shared" si="0"/>
        <v>125357</v>
      </c>
      <c r="G9" s="141">
        <f>'1-1'!H9</f>
        <v>125357</v>
      </c>
      <c r="H9" s="251"/>
      <c r="I9" s="251"/>
      <c r="J9" s="251"/>
      <c r="K9" s="72"/>
      <c r="L9" s="72"/>
    </row>
    <row r="10" ht="19" customHeight="1" spans="1:12">
      <c r="A10" s="255" t="s">
        <v>91</v>
      </c>
      <c r="B10" s="255" t="s">
        <v>92</v>
      </c>
      <c r="C10" s="255" t="s">
        <v>94</v>
      </c>
      <c r="D10" s="255" t="s">
        <v>88</v>
      </c>
      <c r="E10" s="120" t="s">
        <v>95</v>
      </c>
      <c r="F10" s="141">
        <f t="shared" si="0"/>
        <v>62679</v>
      </c>
      <c r="G10" s="141">
        <f>'1-1'!H10</f>
        <v>62679</v>
      </c>
      <c r="H10" s="251"/>
      <c r="I10" s="251"/>
      <c r="J10" s="251"/>
      <c r="K10" s="72"/>
      <c r="L10" s="72"/>
    </row>
    <row r="11" ht="19" customHeight="1" spans="1:12">
      <c r="A11" s="255" t="s">
        <v>96</v>
      </c>
      <c r="B11" s="255" t="s">
        <v>97</v>
      </c>
      <c r="C11" s="255" t="s">
        <v>89</v>
      </c>
      <c r="D11" s="255" t="s">
        <v>88</v>
      </c>
      <c r="E11" s="120" t="s">
        <v>98</v>
      </c>
      <c r="F11" s="141">
        <f t="shared" si="0"/>
        <v>72508</v>
      </c>
      <c r="G11" s="141">
        <f>'1-1'!H11</f>
        <v>72508</v>
      </c>
      <c r="H11" s="251"/>
      <c r="I11" s="251"/>
      <c r="J11" s="251"/>
      <c r="K11" s="72"/>
      <c r="L11" s="72"/>
    </row>
    <row r="12" ht="19" customHeight="1" spans="1:12">
      <c r="A12" s="255" t="s">
        <v>96</v>
      </c>
      <c r="B12" s="255" t="s">
        <v>97</v>
      </c>
      <c r="C12" s="255" t="s">
        <v>99</v>
      </c>
      <c r="D12" s="255" t="s">
        <v>88</v>
      </c>
      <c r="E12" s="120" t="s">
        <v>100</v>
      </c>
      <c r="F12" s="141">
        <f t="shared" si="0"/>
        <v>11957</v>
      </c>
      <c r="G12" s="141">
        <f>'1-1'!H12</f>
        <v>11957</v>
      </c>
      <c r="H12" s="251"/>
      <c r="I12" s="251"/>
      <c r="J12" s="251"/>
      <c r="K12" s="72"/>
      <c r="L12" s="72"/>
    </row>
    <row r="13" ht="19" customHeight="1" spans="1:12">
      <c r="A13" s="255" t="s">
        <v>101</v>
      </c>
      <c r="B13" s="255" t="s">
        <v>102</v>
      </c>
      <c r="C13" s="255" t="s">
        <v>89</v>
      </c>
      <c r="D13" s="255" t="s">
        <v>88</v>
      </c>
      <c r="E13" s="120" t="s">
        <v>103</v>
      </c>
      <c r="F13" s="141">
        <f t="shared" si="0"/>
        <v>117060</v>
      </c>
      <c r="G13" s="141">
        <f>'1-1'!H13</f>
        <v>117060</v>
      </c>
      <c r="H13" s="251"/>
      <c r="I13" s="251"/>
      <c r="J13" s="251"/>
      <c r="K13" s="72"/>
      <c r="L13" s="72"/>
    </row>
    <row r="14" ht="20.1" customHeight="1" spans="1:12">
      <c r="A14" s="256"/>
      <c r="B14" s="256"/>
      <c r="C14" s="256"/>
      <c r="D14" s="257"/>
      <c r="E14" s="258"/>
      <c r="F14" s="259"/>
      <c r="G14" s="259"/>
      <c r="H14" s="259"/>
      <c r="I14" s="259"/>
      <c r="J14" s="259"/>
      <c r="K14" s="76"/>
      <c r="L14" s="76"/>
    </row>
    <row r="15" ht="20.1" customHeight="1" spans="1:12">
      <c r="A15" s="256"/>
      <c r="B15" s="256"/>
      <c r="C15" s="256"/>
      <c r="D15" s="257"/>
      <c r="E15" s="260"/>
      <c r="F15" s="259"/>
      <c r="G15" s="259"/>
      <c r="H15" s="259"/>
      <c r="I15" s="259"/>
      <c r="J15" s="259"/>
      <c r="K15" s="76"/>
      <c r="L15" s="76"/>
    </row>
    <row r="16" ht="20.1" customHeight="1" spans="1:12">
      <c r="A16" s="256"/>
      <c r="B16" s="256"/>
      <c r="C16" s="256"/>
      <c r="D16" s="256"/>
      <c r="E16" s="260"/>
      <c r="F16" s="259"/>
      <c r="G16" s="259"/>
      <c r="H16" s="259"/>
      <c r="I16" s="259"/>
      <c r="J16" s="259"/>
      <c r="K16" s="76"/>
      <c r="L16" s="76"/>
    </row>
    <row r="17" ht="20.1" customHeight="1" spans="1:12">
      <c r="A17" s="256"/>
      <c r="B17" s="256"/>
      <c r="C17" s="256"/>
      <c r="D17" s="256"/>
      <c r="E17" s="260"/>
      <c r="F17" s="259"/>
      <c r="G17" s="259"/>
      <c r="H17" s="259"/>
      <c r="I17" s="259"/>
      <c r="J17" s="259"/>
      <c r="K17" s="76"/>
      <c r="L17" s="76"/>
    </row>
    <row r="18" ht="20.1" customHeight="1" spans="1:12">
      <c r="A18" s="261"/>
      <c r="B18" s="261"/>
      <c r="C18" s="261"/>
      <c r="D18" s="261"/>
      <c r="E18" s="261"/>
      <c r="F18" s="262"/>
      <c r="G18" s="259"/>
      <c r="H18" s="259"/>
      <c r="I18" s="259"/>
      <c r="J18" s="259"/>
      <c r="K18" s="76"/>
      <c r="L18" s="76"/>
    </row>
    <row r="19" ht="20.1" customHeight="1" spans="1:12">
      <c r="A19" s="263"/>
      <c r="B19" s="263"/>
      <c r="C19" s="263"/>
      <c r="D19" s="263"/>
      <c r="E19" s="263"/>
      <c r="F19" s="262"/>
      <c r="G19" s="259"/>
      <c r="H19" s="259"/>
      <c r="I19" s="259"/>
      <c r="J19" s="259"/>
      <c r="K19" s="76"/>
      <c r="L19" s="76"/>
    </row>
    <row r="20" ht="20.1" customHeight="1" spans="1:12">
      <c r="A20" s="166"/>
      <c r="B20" s="166"/>
      <c r="C20" s="166"/>
      <c r="D20" s="166"/>
      <c r="E20" s="166"/>
      <c r="F20" s="166"/>
      <c r="G20" s="168"/>
      <c r="H20" s="168"/>
      <c r="I20" s="168"/>
      <c r="J20" s="168"/>
      <c r="K20" s="75"/>
      <c r="L20" s="75"/>
    </row>
    <row r="21" ht="20.1" customHeight="1" spans="1:1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75"/>
      <c r="L21" s="75"/>
    </row>
    <row r="22" ht="20.1" customHeight="1" spans="1:1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75"/>
      <c r="L22" s="75"/>
    </row>
    <row r="23" ht="20.1" customHeight="1" spans="1:1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75"/>
      <c r="L23" s="75"/>
    </row>
    <row r="24" ht="20.1" customHeight="1" spans="1:1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75"/>
      <c r="L24" s="75"/>
    </row>
    <row r="25" ht="20.1" customHeight="1" spans="1:1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75"/>
      <c r="L25" s="75"/>
    </row>
    <row r="26" ht="20.1" customHeight="1" spans="1:1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75"/>
      <c r="L26" s="75"/>
    </row>
    <row r="27" ht="20.1" customHeight="1" spans="1:1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75"/>
      <c r="L27" s="75"/>
    </row>
    <row r="28" ht="20.1" customHeight="1" spans="1:1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75"/>
      <c r="L28" s="75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E7" sqref="E7"/>
    </sheetView>
  </sheetViews>
  <sheetFormatPr defaultColWidth="9.16666666666667" defaultRowHeight="20.25" customHeight="1"/>
  <cols>
    <col min="1" max="1" width="31.5" customWidth="1"/>
    <col min="2" max="2" width="17.2555555555556" customWidth="1"/>
    <col min="3" max="3" width="31.5" customWidth="1"/>
    <col min="4" max="8" width="17.2555555555556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3"/>
      <c r="B1" s="193"/>
      <c r="C1" s="193"/>
      <c r="D1" s="193"/>
      <c r="E1" s="193"/>
      <c r="F1" s="193"/>
      <c r="G1" s="193"/>
      <c r="H1" s="45" t="s">
        <v>111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</row>
    <row r="2" customHeight="1" spans="1:34">
      <c r="A2" s="41" t="s">
        <v>112</v>
      </c>
      <c r="B2" s="41"/>
      <c r="C2" s="41"/>
      <c r="D2" s="41"/>
      <c r="E2" s="41"/>
      <c r="F2" s="41"/>
      <c r="G2" s="41"/>
      <c r="H2" s="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</row>
    <row r="3" customHeight="1" spans="1:34">
      <c r="A3" s="42" t="s">
        <v>6</v>
      </c>
      <c r="B3" s="194"/>
      <c r="C3" s="78"/>
      <c r="D3" s="78"/>
      <c r="E3" s="78"/>
      <c r="F3" s="78"/>
      <c r="G3" s="78"/>
      <c r="H3" s="45" t="s">
        <v>7</v>
      </c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</row>
    <row r="4" customHeight="1" spans="1:34">
      <c r="A4" s="195" t="s">
        <v>8</v>
      </c>
      <c r="B4" s="196"/>
      <c r="C4" s="195" t="s">
        <v>9</v>
      </c>
      <c r="D4" s="197"/>
      <c r="E4" s="197"/>
      <c r="F4" s="197"/>
      <c r="G4" s="197"/>
      <c r="H4" s="196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</row>
    <row r="5" ht="34.5" customHeight="1" spans="1:34">
      <c r="A5" s="198" t="s">
        <v>10</v>
      </c>
      <c r="B5" s="199" t="s">
        <v>113</v>
      </c>
      <c r="C5" s="198" t="s">
        <v>10</v>
      </c>
      <c r="D5" s="199" t="s">
        <v>62</v>
      </c>
      <c r="E5" s="199" t="s">
        <v>114</v>
      </c>
      <c r="F5" s="200" t="s">
        <v>115</v>
      </c>
      <c r="G5" s="199" t="s">
        <v>116</v>
      </c>
      <c r="H5" s="201" t="s">
        <v>117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</row>
    <row r="6" customHeight="1" spans="1:34">
      <c r="A6" s="202" t="s">
        <v>118</v>
      </c>
      <c r="B6" s="203">
        <f>SUM(B7:B9)</f>
        <v>1395741</v>
      </c>
      <c r="C6" s="204" t="s">
        <v>119</v>
      </c>
      <c r="D6" s="203">
        <f>SUM(E6,F6,G6,H6)</f>
        <v>1395741</v>
      </c>
      <c r="E6" s="203">
        <f>SUM(E7:E36)</f>
        <v>1395741</v>
      </c>
      <c r="F6" s="205">
        <f>SUM(F7:F36)</f>
        <v>0</v>
      </c>
      <c r="G6" s="205">
        <f>SUM(G7:G36)</f>
        <v>0</v>
      </c>
      <c r="H6" s="205">
        <f>SUM(H7:H36)</f>
        <v>0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</row>
    <row r="7" customHeight="1" spans="1:34">
      <c r="A7" s="202" t="s">
        <v>120</v>
      </c>
      <c r="B7" s="203">
        <f>'1'!B6</f>
        <v>1395741</v>
      </c>
      <c r="C7" s="204" t="s">
        <v>121</v>
      </c>
      <c r="D7" s="206">
        <f t="shared" ref="D7:D37" si="0">SUM(E7:H7)</f>
        <v>1006180</v>
      </c>
      <c r="E7" s="203">
        <f>'1'!D6</f>
        <v>1006180</v>
      </c>
      <c r="F7" s="205"/>
      <c r="G7" s="207" t="s">
        <v>87</v>
      </c>
      <c r="H7" s="205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</row>
    <row r="8" customHeight="1" spans="1:34">
      <c r="A8" s="202" t="s">
        <v>122</v>
      </c>
      <c r="B8" s="208"/>
      <c r="C8" s="204" t="s">
        <v>123</v>
      </c>
      <c r="D8" s="206">
        <f t="shared" si="0"/>
        <v>0</v>
      </c>
      <c r="E8" s="208"/>
      <c r="F8" s="209"/>
      <c r="G8" s="207" t="s">
        <v>87</v>
      </c>
      <c r="H8" s="209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</row>
    <row r="9" customHeight="1" spans="1:34">
      <c r="A9" s="202" t="s">
        <v>124</v>
      </c>
      <c r="B9" s="210"/>
      <c r="C9" s="204" t="s">
        <v>125</v>
      </c>
      <c r="D9" s="206">
        <f t="shared" si="0"/>
        <v>0</v>
      </c>
      <c r="E9" s="208"/>
      <c r="F9" s="209"/>
      <c r="G9" s="207" t="s">
        <v>87</v>
      </c>
      <c r="H9" s="209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customHeight="1" spans="1:34">
      <c r="A10" s="202" t="s">
        <v>126</v>
      </c>
      <c r="B10" s="211"/>
      <c r="C10" s="204" t="s">
        <v>127</v>
      </c>
      <c r="D10" s="206">
        <f t="shared" si="0"/>
        <v>0</v>
      </c>
      <c r="E10" s="208">
        <f>'1'!D9</f>
        <v>0</v>
      </c>
      <c r="F10" s="209"/>
      <c r="G10" s="207" t="s">
        <v>87</v>
      </c>
      <c r="H10" s="209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</row>
    <row r="11" customHeight="1" spans="1:34">
      <c r="A11" s="202" t="s">
        <v>120</v>
      </c>
      <c r="B11" s="208"/>
      <c r="C11" s="204" t="s">
        <v>128</v>
      </c>
      <c r="D11" s="206">
        <f t="shared" si="0"/>
        <v>0</v>
      </c>
      <c r="E11" s="208"/>
      <c r="F11" s="209"/>
      <c r="G11" s="207" t="s">
        <v>87</v>
      </c>
      <c r="H11" s="209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</row>
    <row r="12" customHeight="1" spans="1:34">
      <c r="A12" s="202" t="s">
        <v>122</v>
      </c>
      <c r="B12" s="208"/>
      <c r="C12" s="204" t="s">
        <v>129</v>
      </c>
      <c r="D12" s="206">
        <f t="shared" si="0"/>
        <v>0</v>
      </c>
      <c r="E12" s="208"/>
      <c r="F12" s="209"/>
      <c r="G12" s="207" t="s">
        <v>87</v>
      </c>
      <c r="H12" s="209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</row>
    <row r="13" customHeight="1" spans="1:34">
      <c r="A13" s="202" t="s">
        <v>124</v>
      </c>
      <c r="B13" s="208"/>
      <c r="C13" s="204" t="s">
        <v>130</v>
      </c>
      <c r="D13" s="206">
        <f t="shared" si="0"/>
        <v>0</v>
      </c>
      <c r="E13" s="208"/>
      <c r="F13" s="209"/>
      <c r="G13" s="207" t="s">
        <v>87</v>
      </c>
      <c r="H13" s="209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</row>
    <row r="14" customHeight="1" spans="1:34">
      <c r="A14" s="202" t="s">
        <v>131</v>
      </c>
      <c r="B14" s="210"/>
      <c r="C14" s="204" t="s">
        <v>132</v>
      </c>
      <c r="D14" s="206">
        <f t="shared" si="0"/>
        <v>188036</v>
      </c>
      <c r="E14" s="208">
        <f>'1'!D13</f>
        <v>188036</v>
      </c>
      <c r="F14" s="209"/>
      <c r="G14" s="207" t="s">
        <v>87</v>
      </c>
      <c r="H14" s="209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</row>
    <row r="15" customHeight="1" spans="1:34">
      <c r="A15" s="212"/>
      <c r="B15" s="213"/>
      <c r="C15" s="204" t="s">
        <v>133</v>
      </c>
      <c r="D15" s="206">
        <f t="shared" si="0"/>
        <v>0</v>
      </c>
      <c r="E15" s="208"/>
      <c r="F15" s="209"/>
      <c r="G15" s="207" t="s">
        <v>87</v>
      </c>
      <c r="H15" s="209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</row>
    <row r="16" customHeight="1" spans="1:34">
      <c r="A16" s="212"/>
      <c r="B16" s="210"/>
      <c r="C16" s="204" t="s">
        <v>134</v>
      </c>
      <c r="D16" s="206">
        <f t="shared" si="0"/>
        <v>84465</v>
      </c>
      <c r="E16" s="208">
        <f>'1'!D15</f>
        <v>84465</v>
      </c>
      <c r="F16" s="209"/>
      <c r="G16" s="207" t="s">
        <v>87</v>
      </c>
      <c r="H16" s="209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</row>
    <row r="17" customHeight="1" spans="1:34">
      <c r="A17" s="212"/>
      <c r="B17" s="210"/>
      <c r="C17" s="204" t="s">
        <v>135</v>
      </c>
      <c r="D17" s="206">
        <f t="shared" si="0"/>
        <v>0</v>
      </c>
      <c r="E17" s="208"/>
      <c r="F17" s="209"/>
      <c r="G17" s="207" t="s">
        <v>87</v>
      </c>
      <c r="H17" s="209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</row>
    <row r="18" customHeight="1" spans="1:34">
      <c r="A18" s="212"/>
      <c r="B18" s="210"/>
      <c r="C18" s="204" t="s">
        <v>136</v>
      </c>
      <c r="D18" s="206">
        <f t="shared" si="0"/>
        <v>0</v>
      </c>
      <c r="E18" s="208"/>
      <c r="F18" s="209"/>
      <c r="G18" s="207" t="s">
        <v>87</v>
      </c>
      <c r="H18" s="209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</row>
    <row r="19" customHeight="1" spans="1:34">
      <c r="A19" s="212"/>
      <c r="B19" s="210"/>
      <c r="C19" s="204" t="s">
        <v>137</v>
      </c>
      <c r="D19" s="206">
        <f t="shared" si="0"/>
        <v>0</v>
      </c>
      <c r="E19" s="208"/>
      <c r="F19" s="209"/>
      <c r="G19" s="207" t="s">
        <v>87</v>
      </c>
      <c r="H19" s="209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</row>
    <row r="20" customHeight="1" spans="1:34">
      <c r="A20" s="212"/>
      <c r="B20" s="210"/>
      <c r="C20" s="204" t="s">
        <v>138</v>
      </c>
      <c r="D20" s="206">
        <f t="shared" si="0"/>
        <v>0</v>
      </c>
      <c r="E20" s="208"/>
      <c r="F20" s="209"/>
      <c r="G20" s="207" t="s">
        <v>87</v>
      </c>
      <c r="H20" s="209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</row>
    <row r="21" customHeight="1" spans="1:34">
      <c r="A21" s="212"/>
      <c r="B21" s="210"/>
      <c r="C21" s="204" t="s">
        <v>139</v>
      </c>
      <c r="D21" s="206">
        <f t="shared" si="0"/>
        <v>0</v>
      </c>
      <c r="E21" s="208"/>
      <c r="F21" s="209"/>
      <c r="G21" s="207" t="s">
        <v>87</v>
      </c>
      <c r="H21" s="209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</row>
    <row r="22" customHeight="1" spans="1:34">
      <c r="A22" s="212"/>
      <c r="B22" s="210"/>
      <c r="C22" s="204" t="s">
        <v>140</v>
      </c>
      <c r="D22" s="206">
        <f t="shared" si="0"/>
        <v>0</v>
      </c>
      <c r="E22" s="208"/>
      <c r="F22" s="209"/>
      <c r="G22" s="207" t="s">
        <v>87</v>
      </c>
      <c r="H22" s="209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</row>
    <row r="23" customHeight="1" spans="1:34">
      <c r="A23" s="212"/>
      <c r="B23" s="210"/>
      <c r="C23" s="204" t="s">
        <v>141</v>
      </c>
      <c r="D23" s="206">
        <f t="shared" si="0"/>
        <v>0</v>
      </c>
      <c r="E23" s="208"/>
      <c r="F23" s="209"/>
      <c r="G23" s="207" t="s">
        <v>87</v>
      </c>
      <c r="H23" s="209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</row>
    <row r="24" customHeight="1" spans="1:34">
      <c r="A24" s="212"/>
      <c r="B24" s="210"/>
      <c r="C24" s="204" t="s">
        <v>142</v>
      </c>
      <c r="D24" s="206">
        <f t="shared" si="0"/>
        <v>0</v>
      </c>
      <c r="E24" s="208"/>
      <c r="F24" s="209"/>
      <c r="G24" s="207" t="s">
        <v>87</v>
      </c>
      <c r="H24" s="209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</row>
    <row r="25" customHeight="1" spans="1:34">
      <c r="A25" s="212"/>
      <c r="B25" s="210"/>
      <c r="C25" s="204" t="s">
        <v>143</v>
      </c>
      <c r="D25" s="206">
        <f t="shared" si="0"/>
        <v>0</v>
      </c>
      <c r="E25" s="208"/>
      <c r="F25" s="209"/>
      <c r="G25" s="207" t="s">
        <v>87</v>
      </c>
      <c r="H25" s="209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</row>
    <row r="26" customHeight="1" spans="1:34">
      <c r="A26" s="202"/>
      <c r="B26" s="210"/>
      <c r="C26" s="204" t="s">
        <v>144</v>
      </c>
      <c r="D26" s="206">
        <f t="shared" si="0"/>
        <v>117060</v>
      </c>
      <c r="E26" s="208">
        <f>'1'!D25</f>
        <v>117060</v>
      </c>
      <c r="F26" s="209"/>
      <c r="G26" s="207" t="s">
        <v>87</v>
      </c>
      <c r="H26" s="209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</row>
    <row r="27" customHeight="1" spans="1:34">
      <c r="A27" s="202"/>
      <c r="B27" s="210"/>
      <c r="C27" s="204" t="s">
        <v>145</v>
      </c>
      <c r="D27" s="206">
        <f t="shared" si="0"/>
        <v>0</v>
      </c>
      <c r="E27" s="208"/>
      <c r="F27" s="209"/>
      <c r="G27" s="207" t="s">
        <v>87</v>
      </c>
      <c r="H27" s="209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</row>
    <row r="28" customHeight="1" spans="1:34">
      <c r="A28" s="202"/>
      <c r="B28" s="210"/>
      <c r="C28" s="204" t="s">
        <v>146</v>
      </c>
      <c r="D28" s="206">
        <f t="shared" si="0"/>
        <v>0</v>
      </c>
      <c r="E28" s="208"/>
      <c r="F28" s="209"/>
      <c r="G28" s="207" t="s">
        <v>87</v>
      </c>
      <c r="H28" s="209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</row>
    <row r="29" customHeight="1" spans="1:34">
      <c r="A29" s="202"/>
      <c r="B29" s="210"/>
      <c r="C29" s="204" t="s">
        <v>147</v>
      </c>
      <c r="D29" s="206"/>
      <c r="E29" s="208"/>
      <c r="F29" s="209"/>
      <c r="G29" s="207"/>
      <c r="H29" s="209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</row>
    <row r="30" customHeight="1" spans="1:34">
      <c r="A30" s="202"/>
      <c r="B30" s="210"/>
      <c r="C30" s="204" t="s">
        <v>148</v>
      </c>
      <c r="D30" s="206">
        <f t="shared" ref="D30:D37" si="1">SUM(E30:H30)</f>
        <v>0</v>
      </c>
      <c r="E30" s="208"/>
      <c r="F30" s="209"/>
      <c r="G30" s="207" t="s">
        <v>87</v>
      </c>
      <c r="H30" s="209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</row>
    <row r="31" customHeight="1" spans="1:34">
      <c r="A31" s="202"/>
      <c r="B31" s="210"/>
      <c r="C31" s="204" t="s">
        <v>149</v>
      </c>
      <c r="D31" s="206">
        <f t="shared" si="1"/>
        <v>0</v>
      </c>
      <c r="E31" s="208"/>
      <c r="F31" s="209"/>
      <c r="G31" s="207" t="s">
        <v>87</v>
      </c>
      <c r="H31" s="209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</row>
    <row r="32" customHeight="1" spans="1:34">
      <c r="A32" s="202"/>
      <c r="B32" s="210"/>
      <c r="C32" s="204" t="s">
        <v>150</v>
      </c>
      <c r="D32" s="206">
        <f t="shared" si="1"/>
        <v>0</v>
      </c>
      <c r="E32" s="208"/>
      <c r="F32" s="209"/>
      <c r="G32" s="207" t="s">
        <v>87</v>
      </c>
      <c r="H32" s="209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</row>
    <row r="33" customHeight="1" spans="1:34">
      <c r="A33" s="202"/>
      <c r="B33" s="210"/>
      <c r="C33" s="204" t="s">
        <v>151</v>
      </c>
      <c r="D33" s="206">
        <f t="shared" si="1"/>
        <v>0</v>
      </c>
      <c r="E33" s="208"/>
      <c r="F33" s="209"/>
      <c r="G33" s="207" t="s">
        <v>87</v>
      </c>
      <c r="H33" s="209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</row>
    <row r="34" customHeight="1" spans="1:34">
      <c r="A34" s="202"/>
      <c r="B34" s="210"/>
      <c r="C34" s="204" t="s">
        <v>152</v>
      </c>
      <c r="D34" s="206">
        <f t="shared" si="1"/>
        <v>0</v>
      </c>
      <c r="E34" s="208"/>
      <c r="F34" s="209"/>
      <c r="G34" s="207" t="s">
        <v>87</v>
      </c>
      <c r="H34" s="209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</row>
    <row r="35" customHeight="1" spans="1:34">
      <c r="A35" s="202"/>
      <c r="B35" s="210"/>
      <c r="C35" s="204" t="s">
        <v>153</v>
      </c>
      <c r="D35" s="206">
        <f t="shared" si="1"/>
        <v>0</v>
      </c>
      <c r="E35" s="214"/>
      <c r="F35" s="215"/>
      <c r="G35" s="216" t="s">
        <v>87</v>
      </c>
      <c r="H35" s="215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</row>
    <row r="36" customHeight="1" spans="1:34">
      <c r="A36" s="217"/>
      <c r="B36" s="218"/>
      <c r="C36" s="219" t="s">
        <v>154</v>
      </c>
      <c r="D36" s="206">
        <f t="shared" si="1"/>
        <v>0</v>
      </c>
      <c r="E36" s="220"/>
      <c r="F36" s="221"/>
      <c r="G36" s="222"/>
      <c r="H36" s="223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</row>
    <row r="37" customHeight="1" spans="1:34">
      <c r="A37" s="202"/>
      <c r="B37" s="210"/>
      <c r="C37" s="224" t="s">
        <v>155</v>
      </c>
      <c r="D37" s="206">
        <f t="shared" si="1"/>
        <v>0</v>
      </c>
      <c r="E37" s="210"/>
      <c r="F37" s="225"/>
      <c r="G37" s="226"/>
      <c r="H37" s="227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</row>
    <row r="38" customHeight="1" spans="1:34">
      <c r="A38" s="202"/>
      <c r="B38" s="228"/>
      <c r="C38" s="224"/>
      <c r="D38" s="206"/>
      <c r="E38" s="229"/>
      <c r="F38" s="230"/>
      <c r="G38" s="231"/>
      <c r="H38" s="232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</row>
    <row r="39" customHeight="1" spans="1:34">
      <c r="A39" s="217" t="s">
        <v>57</v>
      </c>
      <c r="B39" s="233">
        <f>SUM(B6,B10)</f>
        <v>1395741</v>
      </c>
      <c r="C39" s="219" t="s">
        <v>58</v>
      </c>
      <c r="D39" s="206">
        <f>SUM(E39:H39)</f>
        <v>1395741</v>
      </c>
      <c r="E39" s="234">
        <f>SUM(E7:E37)</f>
        <v>1395741</v>
      </c>
      <c r="F39" s="235">
        <f>SUM(F7:F37)</f>
        <v>0</v>
      </c>
      <c r="G39" s="236">
        <f>SUM(G7:G37)</f>
        <v>0</v>
      </c>
      <c r="H39" s="237">
        <f>SUM(H7:H37)</f>
        <v>0</v>
      </c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</row>
    <row r="40" customHeight="1" spans="1:34">
      <c r="A40" s="238"/>
      <c r="B40" s="239"/>
      <c r="C40" s="240"/>
      <c r="D40" s="240"/>
      <c r="E40" s="240"/>
      <c r="F40" s="240"/>
      <c r="G40" s="240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1"/>
  <sheetViews>
    <sheetView showGridLines="0" showZeros="0" workbookViewId="0">
      <selection activeCell="K16" sqref="K16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55555555556" customWidth="1"/>
    <col min="9" max="35" width="6.5" customWidth="1"/>
  </cols>
  <sheetData>
    <row r="1" ht="20.1" customHeight="1" spans="1: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 t="s">
        <v>156</v>
      </c>
    </row>
    <row r="2" s="181" customFormat="1" ht="20.1" customHeight="1" spans="1:35">
      <c r="A2" s="41" t="s">
        <v>157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ht="20.1" customHeight="1" spans="1:35">
      <c r="A3" s="42" t="s">
        <v>6</v>
      </c>
      <c r="B3" s="43"/>
      <c r="C3" s="43"/>
      <c r="D3" s="4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40" t="s">
        <v>7</v>
      </c>
    </row>
    <row r="4" ht="20.1" customHeight="1" spans="1:35">
      <c r="A4" s="46" t="s">
        <v>61</v>
      </c>
      <c r="B4" s="47"/>
      <c r="C4" s="182"/>
      <c r="D4" s="48"/>
      <c r="E4" s="183" t="s">
        <v>158</v>
      </c>
      <c r="F4" s="176" t="s">
        <v>159</v>
      </c>
      <c r="G4" s="184"/>
      <c r="H4" s="184"/>
      <c r="I4" s="184"/>
      <c r="J4" s="184"/>
      <c r="K4" s="184"/>
      <c r="L4" s="184"/>
      <c r="M4" s="184"/>
      <c r="N4" s="184"/>
      <c r="O4" s="177"/>
      <c r="P4" s="176" t="s">
        <v>160</v>
      </c>
      <c r="Q4" s="184"/>
      <c r="R4" s="184"/>
      <c r="S4" s="184"/>
      <c r="T4" s="184"/>
      <c r="U4" s="184"/>
      <c r="V4" s="184"/>
      <c r="W4" s="184"/>
      <c r="X4" s="184"/>
      <c r="Y4" s="177"/>
      <c r="Z4" s="176" t="s">
        <v>161</v>
      </c>
      <c r="AA4" s="184"/>
      <c r="AB4" s="184"/>
      <c r="AC4" s="184"/>
      <c r="AD4" s="184"/>
      <c r="AE4" s="184"/>
      <c r="AF4" s="184"/>
      <c r="AG4" s="184"/>
      <c r="AH4" s="184"/>
      <c r="AI4" s="177"/>
    </row>
    <row r="5" ht="21" customHeight="1" spans="1:35">
      <c r="A5" s="46" t="s">
        <v>70</v>
      </c>
      <c r="B5" s="47"/>
      <c r="C5" s="153" t="s">
        <v>71</v>
      </c>
      <c r="D5" s="185" t="s">
        <v>72</v>
      </c>
      <c r="E5" s="81"/>
      <c r="F5" s="153" t="s">
        <v>62</v>
      </c>
      <c r="G5" s="153" t="s">
        <v>162</v>
      </c>
      <c r="H5" s="153"/>
      <c r="I5" s="153"/>
      <c r="J5" s="153" t="s">
        <v>163</v>
      </c>
      <c r="K5" s="153"/>
      <c r="L5" s="153"/>
      <c r="M5" s="153" t="s">
        <v>164</v>
      </c>
      <c r="N5" s="153"/>
      <c r="O5" s="153"/>
      <c r="P5" s="153" t="s">
        <v>62</v>
      </c>
      <c r="Q5" s="153" t="s">
        <v>162</v>
      </c>
      <c r="R5" s="153"/>
      <c r="S5" s="153"/>
      <c r="T5" s="153" t="s">
        <v>163</v>
      </c>
      <c r="U5" s="153"/>
      <c r="V5" s="153"/>
      <c r="W5" s="153" t="s">
        <v>164</v>
      </c>
      <c r="X5" s="153"/>
      <c r="Y5" s="153"/>
      <c r="Z5" s="153" t="s">
        <v>62</v>
      </c>
      <c r="AA5" s="153" t="s">
        <v>162</v>
      </c>
      <c r="AB5" s="153"/>
      <c r="AC5" s="153"/>
      <c r="AD5" s="153" t="s">
        <v>163</v>
      </c>
      <c r="AE5" s="153"/>
      <c r="AF5" s="153"/>
      <c r="AG5" s="153" t="s">
        <v>164</v>
      </c>
      <c r="AH5" s="153"/>
      <c r="AI5" s="153"/>
    </row>
    <row r="6" ht="25" customHeight="1" spans="1:35">
      <c r="A6" s="55" t="s">
        <v>82</v>
      </c>
      <c r="B6" s="186" t="s">
        <v>83</v>
      </c>
      <c r="C6" s="153"/>
      <c r="D6" s="187"/>
      <c r="E6" s="58"/>
      <c r="F6" s="158"/>
      <c r="G6" s="158" t="s">
        <v>77</v>
      </c>
      <c r="H6" s="158" t="s">
        <v>106</v>
      </c>
      <c r="I6" s="158" t="s">
        <v>107</v>
      </c>
      <c r="J6" s="158" t="s">
        <v>77</v>
      </c>
      <c r="K6" s="158" t="s">
        <v>106</v>
      </c>
      <c r="L6" s="158" t="s">
        <v>107</v>
      </c>
      <c r="M6" s="158" t="s">
        <v>77</v>
      </c>
      <c r="N6" s="158" t="s">
        <v>106</v>
      </c>
      <c r="O6" s="158" t="s">
        <v>107</v>
      </c>
      <c r="P6" s="158"/>
      <c r="Q6" s="158" t="s">
        <v>77</v>
      </c>
      <c r="R6" s="158" t="s">
        <v>106</v>
      </c>
      <c r="S6" s="158" t="s">
        <v>107</v>
      </c>
      <c r="T6" s="158" t="s">
        <v>77</v>
      </c>
      <c r="U6" s="158" t="s">
        <v>106</v>
      </c>
      <c r="V6" s="158" t="s">
        <v>107</v>
      </c>
      <c r="W6" s="158" t="s">
        <v>77</v>
      </c>
      <c r="X6" s="158" t="s">
        <v>106</v>
      </c>
      <c r="Y6" s="158" t="s">
        <v>107</v>
      </c>
      <c r="Z6" s="158"/>
      <c r="AA6" s="158" t="s">
        <v>77</v>
      </c>
      <c r="AB6" s="158" t="s">
        <v>106</v>
      </c>
      <c r="AC6" s="158" t="s">
        <v>107</v>
      </c>
      <c r="AD6" s="158" t="s">
        <v>77</v>
      </c>
      <c r="AE6" s="158" t="s">
        <v>106</v>
      </c>
      <c r="AF6" s="158" t="s">
        <v>107</v>
      </c>
      <c r="AG6" s="158" t="s">
        <v>77</v>
      </c>
      <c r="AH6" s="158" t="s">
        <v>106</v>
      </c>
      <c r="AI6" s="158" t="s">
        <v>107</v>
      </c>
    </row>
    <row r="7" ht="25" customHeight="1" spans="1:35">
      <c r="A7" s="188"/>
      <c r="B7" s="188"/>
      <c r="C7" s="188"/>
      <c r="D7" s="189" t="s">
        <v>62</v>
      </c>
      <c r="E7" s="190">
        <f t="shared" ref="E7:E20" si="0">SUM(F7,P7,Z7)</f>
        <v>1395741</v>
      </c>
      <c r="F7" s="190">
        <f t="shared" ref="F7:F20" si="1">G7+J7+M7</f>
        <v>1395741</v>
      </c>
      <c r="G7" s="190">
        <f t="shared" ref="G7:G20" si="2">SUM(H7:I7)</f>
        <v>1395741</v>
      </c>
      <c r="H7" s="190">
        <f>H8</f>
        <v>1395741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ht="25" customHeight="1" spans="1:35">
      <c r="A8" s="191" t="s">
        <v>87</v>
      </c>
      <c r="B8" s="191" t="s">
        <v>87</v>
      </c>
      <c r="C8" s="191" t="s">
        <v>88</v>
      </c>
      <c r="D8" s="160" t="s">
        <v>1</v>
      </c>
      <c r="E8" s="190">
        <f t="shared" si="0"/>
        <v>1395741</v>
      </c>
      <c r="F8" s="190">
        <f t="shared" si="1"/>
        <v>1395741</v>
      </c>
      <c r="G8" s="190">
        <f t="shared" si="2"/>
        <v>1395741</v>
      </c>
      <c r="H8" s="190">
        <f>H9+H13+H18</f>
        <v>1395741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ht="25" customHeight="1" spans="1:35">
      <c r="A9" s="191" t="s">
        <v>165</v>
      </c>
      <c r="B9" s="191" t="s">
        <v>87</v>
      </c>
      <c r="C9" s="191" t="s">
        <v>88</v>
      </c>
      <c r="D9" s="160" t="s">
        <v>166</v>
      </c>
      <c r="E9" s="190">
        <f t="shared" si="0"/>
        <v>1114621</v>
      </c>
      <c r="F9" s="190">
        <f t="shared" si="1"/>
        <v>1114621</v>
      </c>
      <c r="G9" s="190">
        <f t="shared" si="2"/>
        <v>1114621</v>
      </c>
      <c r="H9" s="190">
        <f>SUM(H10:H12)</f>
        <v>1114621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ht="25" customHeight="1" spans="1:35">
      <c r="A10" s="191" t="s">
        <v>165</v>
      </c>
      <c r="B10" s="191" t="s">
        <v>89</v>
      </c>
      <c r="C10" s="191" t="s">
        <v>88</v>
      </c>
      <c r="D10" s="192" t="s">
        <v>167</v>
      </c>
      <c r="E10" s="190">
        <f t="shared" si="0"/>
        <v>712258</v>
      </c>
      <c r="F10" s="190">
        <f t="shared" si="1"/>
        <v>712258</v>
      </c>
      <c r="G10" s="190">
        <f t="shared" si="2"/>
        <v>712258</v>
      </c>
      <c r="H10" s="190">
        <v>712258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ht="25" customHeight="1" spans="1:35">
      <c r="A11" s="191" t="s">
        <v>165</v>
      </c>
      <c r="B11" s="191" t="s">
        <v>102</v>
      </c>
      <c r="C11" s="191" t="s">
        <v>88</v>
      </c>
      <c r="D11" s="192" t="s">
        <v>168</v>
      </c>
      <c r="E11" s="190">
        <f t="shared" si="0"/>
        <v>285303</v>
      </c>
      <c r="F11" s="190">
        <f t="shared" si="1"/>
        <v>285303</v>
      </c>
      <c r="G11" s="190">
        <f t="shared" si="2"/>
        <v>285303</v>
      </c>
      <c r="H11" s="190">
        <v>285303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ht="25" customHeight="1" spans="1:35">
      <c r="A12" s="191" t="s">
        <v>165</v>
      </c>
      <c r="B12" s="191" t="s">
        <v>99</v>
      </c>
      <c r="C12" s="191" t="s">
        <v>88</v>
      </c>
      <c r="D12" s="192" t="s">
        <v>169</v>
      </c>
      <c r="E12" s="190">
        <f t="shared" si="0"/>
        <v>117060</v>
      </c>
      <c r="F12" s="190">
        <f t="shared" si="1"/>
        <v>117060</v>
      </c>
      <c r="G12" s="190">
        <f t="shared" si="2"/>
        <v>117060</v>
      </c>
      <c r="H12" s="190">
        <v>117060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ht="25" customHeight="1" spans="1:35">
      <c r="A13" s="191" t="s">
        <v>170</v>
      </c>
      <c r="B13" s="191" t="s">
        <v>87</v>
      </c>
      <c r="C13" s="191" t="s">
        <v>88</v>
      </c>
      <c r="D13" s="160" t="s">
        <v>171</v>
      </c>
      <c r="E13" s="190">
        <f t="shared" si="0"/>
        <v>275000</v>
      </c>
      <c r="F13" s="190">
        <f t="shared" si="1"/>
        <v>275000</v>
      </c>
      <c r="G13" s="190">
        <f t="shared" si="2"/>
        <v>275000</v>
      </c>
      <c r="H13" s="190">
        <f>SUM(H14:H17)</f>
        <v>275000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ht="25" customHeight="1" spans="1:35">
      <c r="A14" s="191" t="s">
        <v>170</v>
      </c>
      <c r="B14" s="191" t="s">
        <v>89</v>
      </c>
      <c r="C14" s="191" t="s">
        <v>88</v>
      </c>
      <c r="D14" s="192" t="s">
        <v>172</v>
      </c>
      <c r="E14" s="190">
        <f t="shared" si="0"/>
        <v>166600</v>
      </c>
      <c r="F14" s="190">
        <f t="shared" si="1"/>
        <v>166600</v>
      </c>
      <c r="G14" s="190">
        <f t="shared" si="2"/>
        <v>166600</v>
      </c>
      <c r="H14" s="190">
        <v>166600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ht="25" customHeight="1" spans="1:35">
      <c r="A15" s="191" t="s">
        <v>170</v>
      </c>
      <c r="B15" s="191" t="s">
        <v>89</v>
      </c>
      <c r="C15" s="191" t="s">
        <v>88</v>
      </c>
      <c r="D15" s="192" t="s">
        <v>173</v>
      </c>
      <c r="E15" s="190">
        <f t="shared" si="0"/>
        <v>50000</v>
      </c>
      <c r="F15" s="190">
        <f t="shared" si="1"/>
        <v>50000</v>
      </c>
      <c r="G15" s="190">
        <f t="shared" si="2"/>
        <v>50000</v>
      </c>
      <c r="H15" s="190">
        <v>50000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ht="25" customHeight="1" spans="1:35">
      <c r="A16" s="191" t="s">
        <v>170</v>
      </c>
      <c r="B16" s="191" t="s">
        <v>99</v>
      </c>
      <c r="C16" s="191" t="s">
        <v>88</v>
      </c>
      <c r="D16" s="192" t="s">
        <v>174</v>
      </c>
      <c r="E16" s="190">
        <f t="shared" si="0"/>
        <v>8400</v>
      </c>
      <c r="F16" s="190">
        <f t="shared" si="1"/>
        <v>8400</v>
      </c>
      <c r="G16" s="190">
        <f t="shared" si="2"/>
        <v>8400</v>
      </c>
      <c r="H16" s="190">
        <v>8400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ht="25" customHeight="1" spans="1:35">
      <c r="A17" s="191" t="s">
        <v>170</v>
      </c>
      <c r="B17" s="191" t="s">
        <v>175</v>
      </c>
      <c r="C17" s="191" t="s">
        <v>88</v>
      </c>
      <c r="D17" s="192" t="s">
        <v>176</v>
      </c>
      <c r="E17" s="190">
        <f t="shared" si="0"/>
        <v>50000</v>
      </c>
      <c r="F17" s="190">
        <f t="shared" si="1"/>
        <v>50000</v>
      </c>
      <c r="G17" s="190">
        <f t="shared" si="2"/>
        <v>50000</v>
      </c>
      <c r="H17" s="190">
        <v>50000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ht="25" customHeight="1" spans="1:35">
      <c r="A18" s="191" t="s">
        <v>177</v>
      </c>
      <c r="B18" s="191"/>
      <c r="C18" s="191" t="s">
        <v>88</v>
      </c>
      <c r="D18" s="160" t="s">
        <v>178</v>
      </c>
      <c r="E18" s="190">
        <f t="shared" si="0"/>
        <v>6120</v>
      </c>
      <c r="F18" s="190">
        <f t="shared" si="1"/>
        <v>6120</v>
      </c>
      <c r="G18" s="190">
        <f t="shared" si="2"/>
        <v>6120</v>
      </c>
      <c r="H18" s="190">
        <f>SUM(H19:H19)</f>
        <v>6120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ht="25" customHeight="1" spans="1:35">
      <c r="A19" s="191" t="s">
        <v>177</v>
      </c>
      <c r="B19" s="191" t="s">
        <v>89</v>
      </c>
      <c r="C19" s="191" t="s">
        <v>88</v>
      </c>
      <c r="D19" s="192" t="s">
        <v>179</v>
      </c>
      <c r="E19" s="190">
        <f t="shared" si="0"/>
        <v>6120</v>
      </c>
      <c r="F19" s="190">
        <f t="shared" si="1"/>
        <v>6120</v>
      </c>
      <c r="G19" s="190">
        <f t="shared" si="2"/>
        <v>6120</v>
      </c>
      <c r="H19" s="190">
        <v>6120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ht="20.1" customHeight="1" spans="1:35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6"/>
      <c r="R20" s="168"/>
      <c r="S20" s="168"/>
      <c r="T20" s="168"/>
      <c r="U20" s="168"/>
      <c r="V20" s="166"/>
      <c r="W20" s="166"/>
      <c r="X20" s="166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ht="20.1" customHeight="1" spans="1:35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6"/>
      <c r="R21" s="168"/>
      <c r="S21" s="168"/>
      <c r="T21" s="168"/>
      <c r="U21" s="168"/>
      <c r="V21" s="166"/>
      <c r="W21" s="166"/>
      <c r="X21" s="166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</row>
    <row r="22" ht="20.1" customHeight="1" spans="1:3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6"/>
      <c r="R22" s="168"/>
      <c r="S22" s="168"/>
      <c r="T22" s="168"/>
      <c r="U22" s="168"/>
      <c r="V22" s="166"/>
      <c r="W22" s="166"/>
      <c r="X22" s="166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ht="20.1" customHeight="1" spans="1:3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6"/>
      <c r="R23" s="168"/>
      <c r="S23" s="168"/>
      <c r="T23" s="168"/>
      <c r="U23" s="168"/>
      <c r="V23" s="166"/>
      <c r="W23" s="166"/>
      <c r="X23" s="166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</row>
    <row r="24" ht="20.1" customHeight="1" spans="1:3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6"/>
      <c r="R24" s="168"/>
      <c r="S24" s="168"/>
      <c r="T24" s="168"/>
      <c r="U24" s="168"/>
      <c r="V24" s="166"/>
      <c r="W24" s="166"/>
      <c r="X24" s="166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</row>
    <row r="25" ht="20.1" customHeight="1" spans="1:3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6"/>
      <c r="R25" s="168"/>
      <c r="S25" s="168"/>
      <c r="T25" s="168"/>
      <c r="U25" s="168"/>
      <c r="V25" s="166"/>
      <c r="W25" s="166"/>
      <c r="X25" s="166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</row>
    <row r="26" ht="20.1" customHeight="1" spans="1:3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6"/>
      <c r="R26" s="168"/>
      <c r="S26" s="168"/>
      <c r="T26" s="168"/>
      <c r="U26" s="168"/>
      <c r="V26" s="166"/>
      <c r="W26" s="166"/>
      <c r="X26" s="166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</row>
    <row r="27" ht="20.1" customHeight="1" spans="1:3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6"/>
      <c r="R27" s="168"/>
      <c r="S27" s="168"/>
      <c r="T27" s="168"/>
      <c r="U27" s="168"/>
      <c r="V27" s="166"/>
      <c r="W27" s="166"/>
      <c r="X27" s="166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</row>
    <row r="28" ht="20.1" customHeight="1" spans="1:3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6"/>
      <c r="R28" s="168"/>
      <c r="S28" s="168"/>
      <c r="T28" s="168"/>
      <c r="U28" s="168"/>
      <c r="V28" s="166"/>
      <c r="W28" s="166"/>
      <c r="X28" s="166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</row>
    <row r="29" ht="20.1" customHeight="1" spans="1:3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6"/>
      <c r="R29" s="168"/>
      <c r="S29" s="168"/>
      <c r="T29" s="168"/>
      <c r="U29" s="168"/>
      <c r="V29" s="166"/>
      <c r="W29" s="166"/>
      <c r="X29" s="166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</row>
    <row r="30" ht="20.1" customHeight="1" spans="1:3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6"/>
      <c r="R30" s="168"/>
      <c r="S30" s="168"/>
      <c r="T30" s="168"/>
      <c r="U30" s="168"/>
      <c r="V30" s="166"/>
      <c r="W30" s="166"/>
      <c r="X30" s="166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</row>
    <row r="31" ht="20.1" customHeight="1" spans="1:3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6"/>
      <c r="R31" s="168"/>
      <c r="S31" s="168"/>
      <c r="T31" s="168"/>
      <c r="U31" s="168"/>
      <c r="V31" s="166"/>
      <c r="W31" s="166"/>
      <c r="X31" s="166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topLeftCell="E1" workbookViewId="0">
      <selection activeCell="P10" sqref="P10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24" customWidth="1"/>
    <col min="5" max="5" width="17.5" customWidth="1"/>
    <col min="6" max="6" width="14.6666666666667" customWidth="1"/>
    <col min="7" max="54" width="11.3777777777778" customWidth="1"/>
    <col min="55" max="57" width="10.7555555555556" customWidth="1"/>
    <col min="58" max="112" width="6.83333333333333" customWidth="1"/>
    <col min="113" max="113" width="10.6666666666667" customWidth="1"/>
    <col min="114" max="250" width="9.16666666666667" customWidth="1"/>
  </cols>
  <sheetData>
    <row r="1" ht="20.1" customHeight="1" spans="1:112">
      <c r="A1" s="38"/>
      <c r="B1" s="39"/>
      <c r="C1" s="39"/>
      <c r="D1" s="14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66"/>
      <c r="AH1" s="166"/>
      <c r="DH1" s="180" t="s">
        <v>180</v>
      </c>
    </row>
    <row r="2" ht="20.1" customHeight="1" spans="1:112">
      <c r="A2" s="41" t="s">
        <v>181</v>
      </c>
      <c r="B2" s="41"/>
      <c r="C2" s="41"/>
      <c r="D2" s="12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</row>
    <row r="3" ht="20.1" customHeight="1" spans="1:113">
      <c r="A3" s="42" t="s">
        <v>6</v>
      </c>
      <c r="B3" s="43"/>
      <c r="C3" s="43"/>
      <c r="D3" s="43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45" t="s">
        <v>7</v>
      </c>
      <c r="DI3" s="72"/>
    </row>
    <row r="4" ht="20.1" customHeight="1" spans="1:113">
      <c r="A4" s="151" t="s">
        <v>61</v>
      </c>
      <c r="B4" s="151"/>
      <c r="C4" s="151"/>
      <c r="D4" s="152"/>
      <c r="E4" s="153" t="s">
        <v>62</v>
      </c>
      <c r="F4" s="154" t="s">
        <v>182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 t="s">
        <v>183</v>
      </c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74" t="s">
        <v>184</v>
      </c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5"/>
      <c r="BH4" s="174"/>
      <c r="BI4" s="174" t="s">
        <v>185</v>
      </c>
      <c r="BJ4" s="174"/>
      <c r="BK4" s="174"/>
      <c r="BL4" s="174"/>
      <c r="BM4" s="174"/>
      <c r="BN4" s="174" t="s">
        <v>186</v>
      </c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 t="s">
        <v>187</v>
      </c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 t="s">
        <v>188</v>
      </c>
      <c r="CS4" s="174"/>
      <c r="CT4" s="174"/>
      <c r="CU4" s="174" t="s">
        <v>189</v>
      </c>
      <c r="CV4" s="174"/>
      <c r="CW4" s="174"/>
      <c r="CX4" s="174"/>
      <c r="CY4" s="174"/>
      <c r="CZ4" s="174"/>
      <c r="DA4" s="174" t="s">
        <v>190</v>
      </c>
      <c r="DB4" s="174"/>
      <c r="DC4" s="174"/>
      <c r="DD4" s="174" t="s">
        <v>191</v>
      </c>
      <c r="DE4" s="174"/>
      <c r="DF4" s="174"/>
      <c r="DG4" s="174"/>
      <c r="DH4" s="174"/>
      <c r="DI4" s="72"/>
    </row>
    <row r="5" ht="20.1" customHeight="1" spans="1:113">
      <c r="A5" s="151" t="s">
        <v>70</v>
      </c>
      <c r="B5" s="151"/>
      <c r="C5" s="151"/>
      <c r="D5" s="155" t="s">
        <v>72</v>
      </c>
      <c r="E5" s="153"/>
      <c r="F5" s="153" t="s">
        <v>77</v>
      </c>
      <c r="G5" s="153" t="s">
        <v>192</v>
      </c>
      <c r="H5" s="153" t="s">
        <v>193</v>
      </c>
      <c r="I5" s="153" t="s">
        <v>194</v>
      </c>
      <c r="J5" s="153" t="s">
        <v>195</v>
      </c>
      <c r="K5" s="153" t="s">
        <v>196</v>
      </c>
      <c r="L5" s="153" t="s">
        <v>197</v>
      </c>
      <c r="M5" s="153" t="s">
        <v>198</v>
      </c>
      <c r="N5" s="153" t="s">
        <v>199</v>
      </c>
      <c r="O5" s="153" t="s">
        <v>200</v>
      </c>
      <c r="P5" s="153" t="s">
        <v>201</v>
      </c>
      <c r="Q5" s="153" t="s">
        <v>202</v>
      </c>
      <c r="R5" s="153" t="s">
        <v>203</v>
      </c>
      <c r="S5" s="153" t="s">
        <v>204</v>
      </c>
      <c r="T5" s="153" t="s">
        <v>77</v>
      </c>
      <c r="U5" s="153" t="s">
        <v>205</v>
      </c>
      <c r="V5" s="153" t="s">
        <v>206</v>
      </c>
      <c r="W5" s="153" t="s">
        <v>207</v>
      </c>
      <c r="X5" s="153" t="s">
        <v>208</v>
      </c>
      <c r="Y5" s="153" t="s">
        <v>209</v>
      </c>
      <c r="Z5" s="153" t="s">
        <v>210</v>
      </c>
      <c r="AA5" s="153" t="s">
        <v>211</v>
      </c>
      <c r="AB5" s="153" t="s">
        <v>212</v>
      </c>
      <c r="AC5" s="153" t="s">
        <v>213</v>
      </c>
      <c r="AD5" s="153" t="s">
        <v>214</v>
      </c>
      <c r="AE5" s="153" t="s">
        <v>215</v>
      </c>
      <c r="AF5" s="153" t="s">
        <v>216</v>
      </c>
      <c r="AG5" s="153" t="s">
        <v>217</v>
      </c>
      <c r="AH5" s="153" t="s">
        <v>218</v>
      </c>
      <c r="AI5" s="153" t="s">
        <v>219</v>
      </c>
      <c r="AJ5" s="153" t="s">
        <v>220</v>
      </c>
      <c r="AK5" s="153" t="s">
        <v>221</v>
      </c>
      <c r="AL5" s="153" t="s">
        <v>222</v>
      </c>
      <c r="AM5" s="153" t="s">
        <v>223</v>
      </c>
      <c r="AN5" s="153" t="s">
        <v>224</v>
      </c>
      <c r="AO5" s="153" t="s">
        <v>225</v>
      </c>
      <c r="AP5" s="153" t="s">
        <v>226</v>
      </c>
      <c r="AQ5" s="153" t="s">
        <v>227</v>
      </c>
      <c r="AR5" s="153" t="s">
        <v>228</v>
      </c>
      <c r="AS5" s="153" t="s">
        <v>229</v>
      </c>
      <c r="AT5" s="153" t="s">
        <v>230</v>
      </c>
      <c r="AU5" s="153" t="s">
        <v>231</v>
      </c>
      <c r="AV5" s="153" t="s">
        <v>77</v>
      </c>
      <c r="AW5" s="153" t="s">
        <v>232</v>
      </c>
      <c r="AX5" s="153" t="s">
        <v>233</v>
      </c>
      <c r="AY5" s="153" t="s">
        <v>234</v>
      </c>
      <c r="AZ5" s="153" t="s">
        <v>235</v>
      </c>
      <c r="BA5" s="153" t="s">
        <v>236</v>
      </c>
      <c r="BB5" s="153" t="s">
        <v>237</v>
      </c>
      <c r="BC5" s="153" t="s">
        <v>203</v>
      </c>
      <c r="BD5" s="153" t="s">
        <v>238</v>
      </c>
      <c r="BE5" s="153" t="s">
        <v>239</v>
      </c>
      <c r="BF5" s="176" t="s">
        <v>240</v>
      </c>
      <c r="BG5" s="153" t="s">
        <v>241</v>
      </c>
      <c r="BH5" s="177" t="s">
        <v>242</v>
      </c>
      <c r="BI5" s="153" t="s">
        <v>77</v>
      </c>
      <c r="BJ5" s="153" t="s">
        <v>243</v>
      </c>
      <c r="BK5" s="153" t="s">
        <v>244</v>
      </c>
      <c r="BL5" s="153" t="s">
        <v>245</v>
      </c>
      <c r="BM5" s="153" t="s">
        <v>246</v>
      </c>
      <c r="BN5" s="153" t="s">
        <v>77</v>
      </c>
      <c r="BO5" s="153" t="s">
        <v>247</v>
      </c>
      <c r="BP5" s="153" t="s">
        <v>248</v>
      </c>
      <c r="BQ5" s="153" t="s">
        <v>249</v>
      </c>
      <c r="BR5" s="153" t="s">
        <v>250</v>
      </c>
      <c r="BS5" s="153" t="s">
        <v>251</v>
      </c>
      <c r="BT5" s="153" t="s">
        <v>252</v>
      </c>
      <c r="BU5" s="153" t="s">
        <v>253</v>
      </c>
      <c r="BV5" s="153" t="s">
        <v>254</v>
      </c>
      <c r="BW5" s="153" t="s">
        <v>255</v>
      </c>
      <c r="BX5" s="153" t="s">
        <v>256</v>
      </c>
      <c r="BY5" s="153" t="s">
        <v>257</v>
      </c>
      <c r="BZ5" s="153" t="s">
        <v>258</v>
      </c>
      <c r="CA5" s="153" t="s">
        <v>77</v>
      </c>
      <c r="CB5" s="153" t="s">
        <v>247</v>
      </c>
      <c r="CC5" s="153" t="s">
        <v>248</v>
      </c>
      <c r="CD5" s="153" t="s">
        <v>249</v>
      </c>
      <c r="CE5" s="153" t="s">
        <v>250</v>
      </c>
      <c r="CF5" s="153" t="s">
        <v>251</v>
      </c>
      <c r="CG5" s="153" t="s">
        <v>252</v>
      </c>
      <c r="CH5" s="153" t="s">
        <v>253</v>
      </c>
      <c r="CI5" s="153" t="s">
        <v>259</v>
      </c>
      <c r="CJ5" s="153" t="s">
        <v>260</v>
      </c>
      <c r="CK5" s="153" t="s">
        <v>261</v>
      </c>
      <c r="CL5" s="153" t="s">
        <v>262</v>
      </c>
      <c r="CM5" s="153" t="s">
        <v>254</v>
      </c>
      <c r="CN5" s="153" t="s">
        <v>255</v>
      </c>
      <c r="CO5" s="153" t="s">
        <v>263</v>
      </c>
      <c r="CP5" s="153" t="s">
        <v>257</v>
      </c>
      <c r="CQ5" s="153" t="s">
        <v>187</v>
      </c>
      <c r="CR5" s="153" t="s">
        <v>77</v>
      </c>
      <c r="CS5" s="153" t="s">
        <v>264</v>
      </c>
      <c r="CT5" s="153" t="s">
        <v>265</v>
      </c>
      <c r="CU5" s="153" t="s">
        <v>77</v>
      </c>
      <c r="CV5" s="153" t="s">
        <v>264</v>
      </c>
      <c r="CW5" s="153" t="s">
        <v>266</v>
      </c>
      <c r="CX5" s="153" t="s">
        <v>267</v>
      </c>
      <c r="CY5" s="153" t="s">
        <v>268</v>
      </c>
      <c r="CZ5" s="153" t="s">
        <v>265</v>
      </c>
      <c r="DA5" s="153" t="s">
        <v>77</v>
      </c>
      <c r="DB5" s="153" t="s">
        <v>190</v>
      </c>
      <c r="DC5" s="153" t="s">
        <v>269</v>
      </c>
      <c r="DD5" s="153" t="s">
        <v>77</v>
      </c>
      <c r="DE5" s="153" t="s">
        <v>270</v>
      </c>
      <c r="DF5" s="153" t="s">
        <v>271</v>
      </c>
      <c r="DG5" s="153" t="s">
        <v>272</v>
      </c>
      <c r="DH5" s="153" t="s">
        <v>191</v>
      </c>
      <c r="DI5" s="72"/>
    </row>
    <row r="6" ht="30.75" customHeight="1" spans="1:113">
      <c r="A6" s="156" t="s">
        <v>82</v>
      </c>
      <c r="B6" s="157" t="s">
        <v>83</v>
      </c>
      <c r="C6" s="156" t="s">
        <v>84</v>
      </c>
      <c r="D6" s="155"/>
      <c r="E6" s="158"/>
      <c r="F6" s="158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8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 t="s">
        <v>273</v>
      </c>
      <c r="AM6" s="153"/>
      <c r="AN6" s="153"/>
      <c r="AO6" s="153"/>
      <c r="AP6" s="153"/>
      <c r="AQ6" s="153"/>
      <c r="AR6" s="153"/>
      <c r="AS6" s="153"/>
      <c r="AT6" s="153"/>
      <c r="AU6" s="153"/>
      <c r="AV6" s="158"/>
      <c r="AW6" s="153"/>
      <c r="AX6" s="153"/>
      <c r="AY6" s="153"/>
      <c r="AZ6" s="153"/>
      <c r="BA6" s="153"/>
      <c r="BB6" s="153"/>
      <c r="BC6" s="153"/>
      <c r="BD6" s="153"/>
      <c r="BE6" s="153"/>
      <c r="BF6" s="176"/>
      <c r="BG6" s="153"/>
      <c r="BH6" s="177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72"/>
    </row>
    <row r="7" ht="20" customHeight="1" spans="1:113">
      <c r="A7" s="159" t="s">
        <v>274</v>
      </c>
      <c r="B7" s="159" t="s">
        <v>275</v>
      </c>
      <c r="C7" s="159" t="s">
        <v>276</v>
      </c>
      <c r="D7" s="160" t="s">
        <v>1</v>
      </c>
      <c r="E7" s="161">
        <f>F7+T7+AV7+BI7+BN7+CA7+CR7+CU7+DA8+DD7</f>
        <v>1395741</v>
      </c>
      <c r="F7" s="161">
        <f>SUM(G7:S7)</f>
        <v>1114621</v>
      </c>
      <c r="G7" s="162">
        <f t="shared" ref="G7:S7" si="0">G8+G11+G15+G19</f>
        <v>309864</v>
      </c>
      <c r="H7" s="162">
        <f t="shared" si="0"/>
        <v>376572</v>
      </c>
      <c r="I7" s="162">
        <f t="shared" si="0"/>
        <v>25822</v>
      </c>
      <c r="J7" s="162">
        <f t="shared" si="0"/>
        <v>0</v>
      </c>
      <c r="K7" s="162">
        <f t="shared" si="0"/>
        <v>0</v>
      </c>
      <c r="L7" s="162">
        <f t="shared" si="0"/>
        <v>125357</v>
      </c>
      <c r="M7" s="162">
        <f t="shared" si="0"/>
        <v>62679</v>
      </c>
      <c r="N7" s="162">
        <f t="shared" si="0"/>
        <v>72508</v>
      </c>
      <c r="O7" s="162">
        <f t="shared" si="0"/>
        <v>11957</v>
      </c>
      <c r="P7" s="162">
        <f t="shared" si="0"/>
        <v>12802</v>
      </c>
      <c r="Q7" s="162">
        <f t="shared" si="0"/>
        <v>117060</v>
      </c>
      <c r="R7" s="162">
        <f t="shared" si="0"/>
        <v>0</v>
      </c>
      <c r="S7" s="170">
        <f t="shared" si="0"/>
        <v>0</v>
      </c>
      <c r="T7" s="161">
        <f>SUM(U7:AU7)</f>
        <v>275000</v>
      </c>
      <c r="U7" s="162">
        <f t="shared" ref="U7:AU7" si="1">U8+U11+U15+U19</f>
        <v>79750</v>
      </c>
      <c r="V7" s="162">
        <f t="shared" si="1"/>
        <v>0</v>
      </c>
      <c r="W7" s="162">
        <f t="shared" si="1"/>
        <v>0</v>
      </c>
      <c r="X7" s="162">
        <f t="shared" si="1"/>
        <v>0</v>
      </c>
      <c r="Y7" s="162">
        <f t="shared" si="1"/>
        <v>1400</v>
      </c>
      <c r="Z7" s="162">
        <f t="shared" si="1"/>
        <v>16100</v>
      </c>
      <c r="AA7" s="162">
        <f t="shared" si="1"/>
        <v>19600</v>
      </c>
      <c r="AB7" s="162">
        <f t="shared" si="1"/>
        <v>0</v>
      </c>
      <c r="AC7" s="162">
        <f t="shared" si="1"/>
        <v>0</v>
      </c>
      <c r="AD7" s="162">
        <f t="shared" si="1"/>
        <v>99750</v>
      </c>
      <c r="AE7" s="162">
        <f t="shared" si="1"/>
        <v>0</v>
      </c>
      <c r="AF7" s="162">
        <f t="shared" si="1"/>
        <v>0</v>
      </c>
      <c r="AG7" s="162">
        <f t="shared" si="1"/>
        <v>0</v>
      </c>
      <c r="AH7" s="162">
        <f t="shared" si="1"/>
        <v>0</v>
      </c>
      <c r="AI7" s="162">
        <f t="shared" si="1"/>
        <v>8400</v>
      </c>
      <c r="AJ7" s="162">
        <f t="shared" si="1"/>
        <v>0</v>
      </c>
      <c r="AK7" s="162">
        <f t="shared" si="1"/>
        <v>0</v>
      </c>
      <c r="AL7" s="162">
        <f t="shared" si="1"/>
        <v>0</v>
      </c>
      <c r="AM7" s="162">
        <f t="shared" si="1"/>
        <v>0</v>
      </c>
      <c r="AN7" s="162">
        <f t="shared" si="1"/>
        <v>0</v>
      </c>
      <c r="AO7" s="162">
        <f t="shared" si="1"/>
        <v>0</v>
      </c>
      <c r="AP7" s="162">
        <f t="shared" si="1"/>
        <v>0</v>
      </c>
      <c r="AQ7" s="162">
        <f t="shared" si="1"/>
        <v>0</v>
      </c>
      <c r="AR7" s="162">
        <f t="shared" si="1"/>
        <v>50000</v>
      </c>
      <c r="AS7" s="162">
        <f t="shared" si="1"/>
        <v>0</v>
      </c>
      <c r="AT7" s="162">
        <f t="shared" si="1"/>
        <v>0</v>
      </c>
      <c r="AU7" s="170">
        <f t="shared" si="1"/>
        <v>0</v>
      </c>
      <c r="AV7" s="161">
        <f>SUM(AW7:BH7)</f>
        <v>6120</v>
      </c>
      <c r="AW7" s="162">
        <f t="shared" ref="AW7:DH7" si="2">AW8+AW11+AW15+AW19</f>
        <v>0</v>
      </c>
      <c r="AX7" s="162">
        <f t="shared" si="2"/>
        <v>0</v>
      </c>
      <c r="AY7" s="162">
        <f t="shared" si="2"/>
        <v>0</v>
      </c>
      <c r="AZ7" s="162">
        <f t="shared" si="2"/>
        <v>0</v>
      </c>
      <c r="BA7" s="162">
        <f t="shared" si="2"/>
        <v>0</v>
      </c>
      <c r="BB7" s="162">
        <f t="shared" si="2"/>
        <v>0</v>
      </c>
      <c r="BC7" s="162">
        <f t="shared" si="2"/>
        <v>6000</v>
      </c>
      <c r="BD7" s="162">
        <f t="shared" si="2"/>
        <v>0</v>
      </c>
      <c r="BE7" s="162">
        <f t="shared" si="2"/>
        <v>120</v>
      </c>
      <c r="BF7" s="162">
        <f t="shared" si="2"/>
        <v>0</v>
      </c>
      <c r="BG7" s="162">
        <f t="shared" si="2"/>
        <v>0</v>
      </c>
      <c r="BH7" s="162">
        <f t="shared" si="2"/>
        <v>0</v>
      </c>
      <c r="BI7" s="162">
        <f t="shared" si="2"/>
        <v>0</v>
      </c>
      <c r="BJ7" s="178">
        <f t="shared" si="2"/>
        <v>0</v>
      </c>
      <c r="BK7" s="178">
        <f t="shared" si="2"/>
        <v>0</v>
      </c>
      <c r="BL7" s="178">
        <f t="shared" si="2"/>
        <v>0</v>
      </c>
      <c r="BM7" s="178">
        <f t="shared" si="2"/>
        <v>0</v>
      </c>
      <c r="BN7" s="178">
        <f t="shared" si="2"/>
        <v>0</v>
      </c>
      <c r="BO7" s="178">
        <f t="shared" si="2"/>
        <v>0</v>
      </c>
      <c r="BP7" s="178">
        <f t="shared" si="2"/>
        <v>0</v>
      </c>
      <c r="BQ7" s="178">
        <f t="shared" si="2"/>
        <v>0</v>
      </c>
      <c r="BR7" s="178">
        <f t="shared" si="2"/>
        <v>0</v>
      </c>
      <c r="BS7" s="178">
        <f t="shared" si="2"/>
        <v>0</v>
      </c>
      <c r="BT7" s="178">
        <f t="shared" si="2"/>
        <v>0</v>
      </c>
      <c r="BU7" s="178">
        <f t="shared" si="2"/>
        <v>0</v>
      </c>
      <c r="BV7" s="178">
        <f t="shared" si="2"/>
        <v>0</v>
      </c>
      <c r="BW7" s="178">
        <f t="shared" si="2"/>
        <v>0</v>
      </c>
      <c r="BX7" s="178">
        <f t="shared" si="2"/>
        <v>0</v>
      </c>
      <c r="BY7" s="178">
        <f t="shared" si="2"/>
        <v>0</v>
      </c>
      <c r="BZ7" s="178">
        <f t="shared" si="2"/>
        <v>0</v>
      </c>
      <c r="CA7" s="178">
        <f t="shared" si="2"/>
        <v>0</v>
      </c>
      <c r="CB7" s="178">
        <f t="shared" si="2"/>
        <v>0</v>
      </c>
      <c r="CC7" s="178">
        <f t="shared" si="2"/>
        <v>0</v>
      </c>
      <c r="CD7" s="178">
        <f t="shared" si="2"/>
        <v>0</v>
      </c>
      <c r="CE7" s="178">
        <f t="shared" si="2"/>
        <v>0</v>
      </c>
      <c r="CF7" s="178">
        <f t="shared" si="2"/>
        <v>0</v>
      </c>
      <c r="CG7" s="178">
        <f t="shared" si="2"/>
        <v>0</v>
      </c>
      <c r="CH7" s="178">
        <f t="shared" si="2"/>
        <v>0</v>
      </c>
      <c r="CI7" s="178">
        <f t="shared" si="2"/>
        <v>0</v>
      </c>
      <c r="CJ7" s="178">
        <f t="shared" si="2"/>
        <v>0</v>
      </c>
      <c r="CK7" s="178">
        <f t="shared" si="2"/>
        <v>0</v>
      </c>
      <c r="CL7" s="178">
        <f t="shared" si="2"/>
        <v>0</v>
      </c>
      <c r="CM7" s="178">
        <f t="shared" si="2"/>
        <v>0</v>
      </c>
      <c r="CN7" s="178">
        <f t="shared" si="2"/>
        <v>0</v>
      </c>
      <c r="CO7" s="178">
        <f t="shared" si="2"/>
        <v>0</v>
      </c>
      <c r="CP7" s="178">
        <f t="shared" si="2"/>
        <v>0</v>
      </c>
      <c r="CQ7" s="178">
        <f t="shared" si="2"/>
        <v>0</v>
      </c>
      <c r="CR7" s="178">
        <f t="shared" si="2"/>
        <v>0</v>
      </c>
      <c r="CS7" s="178">
        <f t="shared" si="2"/>
        <v>0</v>
      </c>
      <c r="CT7" s="178">
        <f t="shared" si="2"/>
        <v>0</v>
      </c>
      <c r="CU7" s="178">
        <f t="shared" si="2"/>
        <v>0</v>
      </c>
      <c r="CV7" s="178">
        <f t="shared" si="2"/>
        <v>0</v>
      </c>
      <c r="CW7" s="178">
        <f t="shared" si="2"/>
        <v>0</v>
      </c>
      <c r="CX7" s="178">
        <f t="shared" si="2"/>
        <v>0</v>
      </c>
      <c r="CY7" s="178">
        <f t="shared" si="2"/>
        <v>0</v>
      </c>
      <c r="CZ7" s="178">
        <f t="shared" si="2"/>
        <v>0</v>
      </c>
      <c r="DA7" s="178">
        <f t="shared" si="2"/>
        <v>0</v>
      </c>
      <c r="DB7" s="178">
        <f t="shared" si="2"/>
        <v>0</v>
      </c>
      <c r="DC7" s="178">
        <f t="shared" si="2"/>
        <v>0</v>
      </c>
      <c r="DD7" s="178">
        <f t="shared" si="2"/>
        <v>0</v>
      </c>
      <c r="DE7" s="178">
        <f t="shared" si="2"/>
        <v>0</v>
      </c>
      <c r="DF7" s="178">
        <f t="shared" si="2"/>
        <v>0</v>
      </c>
      <c r="DG7" s="178">
        <f t="shared" si="2"/>
        <v>0</v>
      </c>
      <c r="DH7" s="178">
        <f t="shared" si="2"/>
        <v>0</v>
      </c>
      <c r="DI7" s="72"/>
    </row>
    <row r="8" ht="20" customHeight="1" spans="1:113">
      <c r="A8" s="142" t="s">
        <v>87</v>
      </c>
      <c r="B8" s="142" t="s">
        <v>87</v>
      </c>
      <c r="C8" s="142" t="s">
        <v>87</v>
      </c>
      <c r="D8" s="163" t="s">
        <v>277</v>
      </c>
      <c r="E8" s="161">
        <f>F8+T8+AV8+BI8+BN8+CA8+CR8+CU8+DA9+DD8</f>
        <v>1006180</v>
      </c>
      <c r="F8" s="161">
        <f>SUM(G8:S8)</f>
        <v>725060</v>
      </c>
      <c r="G8" s="164">
        <f t="shared" ref="G8:S8" si="3">G9</f>
        <v>309864</v>
      </c>
      <c r="H8" s="164">
        <f t="shared" si="3"/>
        <v>376572</v>
      </c>
      <c r="I8" s="164">
        <f t="shared" si="3"/>
        <v>25822</v>
      </c>
      <c r="J8" s="164">
        <f t="shared" si="3"/>
        <v>0</v>
      </c>
      <c r="K8" s="164">
        <f t="shared" si="3"/>
        <v>0</v>
      </c>
      <c r="L8" s="164">
        <f t="shared" si="3"/>
        <v>0</v>
      </c>
      <c r="M8" s="164">
        <f t="shared" si="3"/>
        <v>0</v>
      </c>
      <c r="N8" s="164">
        <f t="shared" si="3"/>
        <v>0</v>
      </c>
      <c r="O8" s="164">
        <f t="shared" si="3"/>
        <v>0</v>
      </c>
      <c r="P8" s="164">
        <f t="shared" si="3"/>
        <v>12802</v>
      </c>
      <c r="Q8" s="164">
        <f t="shared" si="3"/>
        <v>0</v>
      </c>
      <c r="R8" s="164">
        <f t="shared" si="3"/>
        <v>0</v>
      </c>
      <c r="S8" s="171">
        <f t="shared" si="3"/>
        <v>0</v>
      </c>
      <c r="T8" s="161">
        <f>SUM(U8:AU8)</f>
        <v>275000</v>
      </c>
      <c r="U8" s="164">
        <f t="shared" ref="U8:AU8" si="4">U9</f>
        <v>79750</v>
      </c>
      <c r="V8" s="164">
        <f t="shared" si="4"/>
        <v>0</v>
      </c>
      <c r="W8" s="164">
        <f t="shared" si="4"/>
        <v>0</v>
      </c>
      <c r="X8" s="164">
        <f t="shared" si="4"/>
        <v>0</v>
      </c>
      <c r="Y8" s="164">
        <f t="shared" si="4"/>
        <v>1400</v>
      </c>
      <c r="Z8" s="164">
        <f t="shared" si="4"/>
        <v>16100</v>
      </c>
      <c r="AA8" s="164">
        <f t="shared" si="4"/>
        <v>19600</v>
      </c>
      <c r="AB8" s="164">
        <f t="shared" si="4"/>
        <v>0</v>
      </c>
      <c r="AC8" s="164">
        <f t="shared" si="4"/>
        <v>0</v>
      </c>
      <c r="AD8" s="164">
        <f t="shared" si="4"/>
        <v>99750</v>
      </c>
      <c r="AE8" s="164">
        <f t="shared" si="4"/>
        <v>0</v>
      </c>
      <c r="AF8" s="164">
        <f t="shared" si="4"/>
        <v>0</v>
      </c>
      <c r="AG8" s="164">
        <f t="shared" si="4"/>
        <v>0</v>
      </c>
      <c r="AH8" s="164">
        <f t="shared" si="4"/>
        <v>0</v>
      </c>
      <c r="AI8" s="164">
        <f t="shared" si="4"/>
        <v>8400</v>
      </c>
      <c r="AJ8" s="164">
        <f t="shared" si="4"/>
        <v>0</v>
      </c>
      <c r="AK8" s="164">
        <f t="shared" si="4"/>
        <v>0</v>
      </c>
      <c r="AL8" s="164">
        <f t="shared" si="4"/>
        <v>0</v>
      </c>
      <c r="AM8" s="164">
        <f t="shared" si="4"/>
        <v>0</v>
      </c>
      <c r="AN8" s="164">
        <f t="shared" si="4"/>
        <v>0</v>
      </c>
      <c r="AO8" s="164">
        <f t="shared" si="4"/>
        <v>0</v>
      </c>
      <c r="AP8" s="164">
        <f t="shared" si="4"/>
        <v>0</v>
      </c>
      <c r="AQ8" s="164">
        <f t="shared" si="4"/>
        <v>0</v>
      </c>
      <c r="AR8" s="164">
        <f t="shared" si="4"/>
        <v>50000</v>
      </c>
      <c r="AS8" s="164">
        <f t="shared" si="4"/>
        <v>0</v>
      </c>
      <c r="AT8" s="164">
        <f t="shared" si="4"/>
        <v>0</v>
      </c>
      <c r="AU8" s="171">
        <f t="shared" si="4"/>
        <v>0</v>
      </c>
      <c r="AV8" s="161">
        <f>SUM(AW8:BH8)</f>
        <v>6120</v>
      </c>
      <c r="AW8" s="164">
        <f t="shared" ref="AW8:BH8" si="5">AW9</f>
        <v>0</v>
      </c>
      <c r="AX8" s="164">
        <f t="shared" si="5"/>
        <v>0</v>
      </c>
      <c r="AY8" s="164">
        <f t="shared" si="5"/>
        <v>0</v>
      </c>
      <c r="AZ8" s="164">
        <f t="shared" si="5"/>
        <v>0</v>
      </c>
      <c r="BA8" s="164">
        <f t="shared" si="5"/>
        <v>0</v>
      </c>
      <c r="BB8" s="164">
        <f t="shared" si="5"/>
        <v>0</v>
      </c>
      <c r="BC8" s="164">
        <f t="shared" si="5"/>
        <v>6000</v>
      </c>
      <c r="BD8" s="164">
        <f t="shared" si="5"/>
        <v>0</v>
      </c>
      <c r="BE8" s="164">
        <f t="shared" si="5"/>
        <v>120</v>
      </c>
      <c r="BF8" s="164">
        <f t="shared" si="5"/>
        <v>0</v>
      </c>
      <c r="BG8" s="164">
        <f t="shared" si="5"/>
        <v>0</v>
      </c>
      <c r="BH8" s="164">
        <f t="shared" si="5"/>
        <v>0</v>
      </c>
      <c r="BI8" s="165"/>
      <c r="BJ8" s="179">
        <f t="shared" ref="BJ8:DH8" si="6">BJ9</f>
        <v>0</v>
      </c>
      <c r="BK8" s="179">
        <f t="shared" si="6"/>
        <v>0</v>
      </c>
      <c r="BL8" s="179">
        <f t="shared" si="6"/>
        <v>0</v>
      </c>
      <c r="BM8" s="179">
        <f t="shared" si="6"/>
        <v>0</v>
      </c>
      <c r="BN8" s="179">
        <f t="shared" si="6"/>
        <v>0</v>
      </c>
      <c r="BO8" s="179">
        <f t="shared" si="6"/>
        <v>0</v>
      </c>
      <c r="BP8" s="179">
        <f t="shared" si="6"/>
        <v>0</v>
      </c>
      <c r="BQ8" s="179">
        <f t="shared" si="6"/>
        <v>0</v>
      </c>
      <c r="BR8" s="179">
        <f t="shared" si="6"/>
        <v>0</v>
      </c>
      <c r="BS8" s="179">
        <f t="shared" si="6"/>
        <v>0</v>
      </c>
      <c r="BT8" s="179">
        <f t="shared" si="6"/>
        <v>0</v>
      </c>
      <c r="BU8" s="179">
        <f t="shared" si="6"/>
        <v>0</v>
      </c>
      <c r="BV8" s="179">
        <f t="shared" si="6"/>
        <v>0</v>
      </c>
      <c r="BW8" s="179">
        <f t="shared" si="6"/>
        <v>0</v>
      </c>
      <c r="BX8" s="179">
        <f t="shared" si="6"/>
        <v>0</v>
      </c>
      <c r="BY8" s="179">
        <f t="shared" si="6"/>
        <v>0</v>
      </c>
      <c r="BZ8" s="179">
        <f t="shared" si="6"/>
        <v>0</v>
      </c>
      <c r="CA8" s="179">
        <f t="shared" si="6"/>
        <v>0</v>
      </c>
      <c r="CB8" s="179">
        <f t="shared" si="6"/>
        <v>0</v>
      </c>
      <c r="CC8" s="179">
        <f t="shared" si="6"/>
        <v>0</v>
      </c>
      <c r="CD8" s="179">
        <f t="shared" si="6"/>
        <v>0</v>
      </c>
      <c r="CE8" s="179">
        <f t="shared" si="6"/>
        <v>0</v>
      </c>
      <c r="CF8" s="179">
        <f t="shared" si="6"/>
        <v>0</v>
      </c>
      <c r="CG8" s="179">
        <f t="shared" si="6"/>
        <v>0</v>
      </c>
      <c r="CH8" s="179">
        <f t="shared" si="6"/>
        <v>0</v>
      </c>
      <c r="CI8" s="179">
        <f t="shared" si="6"/>
        <v>0</v>
      </c>
      <c r="CJ8" s="179">
        <f t="shared" si="6"/>
        <v>0</v>
      </c>
      <c r="CK8" s="179">
        <f t="shared" si="6"/>
        <v>0</v>
      </c>
      <c r="CL8" s="179">
        <f t="shared" si="6"/>
        <v>0</v>
      </c>
      <c r="CM8" s="179">
        <f t="shared" si="6"/>
        <v>0</v>
      </c>
      <c r="CN8" s="179">
        <f t="shared" si="6"/>
        <v>0</v>
      </c>
      <c r="CO8" s="179">
        <f t="shared" si="6"/>
        <v>0</v>
      </c>
      <c r="CP8" s="179">
        <f t="shared" si="6"/>
        <v>0</v>
      </c>
      <c r="CQ8" s="179">
        <f t="shared" si="6"/>
        <v>0</v>
      </c>
      <c r="CR8" s="179">
        <f t="shared" si="6"/>
        <v>0</v>
      </c>
      <c r="CS8" s="179">
        <f t="shared" si="6"/>
        <v>0</v>
      </c>
      <c r="CT8" s="179">
        <f t="shared" si="6"/>
        <v>0</v>
      </c>
      <c r="CU8" s="179">
        <f t="shared" si="6"/>
        <v>0</v>
      </c>
      <c r="CV8" s="179">
        <f t="shared" si="6"/>
        <v>0</v>
      </c>
      <c r="CW8" s="179">
        <f t="shared" si="6"/>
        <v>0</v>
      </c>
      <c r="CX8" s="179">
        <f t="shared" si="6"/>
        <v>0</v>
      </c>
      <c r="CY8" s="179">
        <f t="shared" si="6"/>
        <v>0</v>
      </c>
      <c r="CZ8" s="179">
        <f t="shared" si="6"/>
        <v>0</v>
      </c>
      <c r="DA8" s="179">
        <f t="shared" si="6"/>
        <v>0</v>
      </c>
      <c r="DB8" s="179">
        <f t="shared" si="6"/>
        <v>0</v>
      </c>
      <c r="DC8" s="179">
        <f t="shared" si="6"/>
        <v>0</v>
      </c>
      <c r="DD8" s="179">
        <f t="shared" si="6"/>
        <v>0</v>
      </c>
      <c r="DE8" s="179">
        <f t="shared" si="6"/>
        <v>0</v>
      </c>
      <c r="DF8" s="179">
        <f t="shared" si="6"/>
        <v>0</v>
      </c>
      <c r="DG8" s="179">
        <f t="shared" si="6"/>
        <v>0</v>
      </c>
      <c r="DH8" s="179">
        <f t="shared" si="6"/>
        <v>0</v>
      </c>
      <c r="DI8" s="72"/>
    </row>
    <row r="9" ht="20" customHeight="1" spans="1:113">
      <c r="A9" s="142" t="s">
        <v>87</v>
      </c>
      <c r="B9" s="142" t="s">
        <v>87</v>
      </c>
      <c r="C9" s="142" t="s">
        <v>87</v>
      </c>
      <c r="D9" s="163" t="s">
        <v>278</v>
      </c>
      <c r="E9" s="161">
        <f>F9+T9+AV9+BI9+BN9+CA9+CR9+CU9+DA10+DD9</f>
        <v>1006180</v>
      </c>
      <c r="F9" s="161">
        <f>SUM(G9:S9)</f>
        <v>725060</v>
      </c>
      <c r="G9" s="164">
        <f>G10</f>
        <v>309864</v>
      </c>
      <c r="H9" s="164">
        <f>H10</f>
        <v>376572</v>
      </c>
      <c r="I9" s="164">
        <f>I10</f>
        <v>25822</v>
      </c>
      <c r="J9" s="164">
        <f t="shared" ref="J9:S9" si="7">J10</f>
        <v>0</v>
      </c>
      <c r="K9" s="164">
        <f t="shared" si="7"/>
        <v>0</v>
      </c>
      <c r="L9" s="164">
        <f t="shared" si="7"/>
        <v>0</v>
      </c>
      <c r="M9" s="164">
        <f t="shared" si="7"/>
        <v>0</v>
      </c>
      <c r="N9" s="164">
        <f t="shared" si="7"/>
        <v>0</v>
      </c>
      <c r="O9" s="164">
        <f t="shared" si="7"/>
        <v>0</v>
      </c>
      <c r="P9" s="164">
        <f t="shared" si="7"/>
        <v>12802</v>
      </c>
      <c r="Q9" s="164">
        <f t="shared" si="7"/>
        <v>0</v>
      </c>
      <c r="R9" s="164">
        <f t="shared" si="7"/>
        <v>0</v>
      </c>
      <c r="S9" s="164">
        <f t="shared" si="7"/>
        <v>0</v>
      </c>
      <c r="T9" s="161">
        <f>SUM(U9:AU9)</f>
        <v>275000</v>
      </c>
      <c r="U9" s="164">
        <f>U10</f>
        <v>79750</v>
      </c>
      <c r="V9" s="164">
        <f t="shared" ref="V9:AU9" si="8">V10</f>
        <v>0</v>
      </c>
      <c r="W9" s="164">
        <f t="shared" si="8"/>
        <v>0</v>
      </c>
      <c r="X9" s="164">
        <f t="shared" si="8"/>
        <v>0</v>
      </c>
      <c r="Y9" s="164">
        <f t="shared" si="8"/>
        <v>1400</v>
      </c>
      <c r="Z9" s="164">
        <f t="shared" si="8"/>
        <v>16100</v>
      </c>
      <c r="AA9" s="164">
        <f t="shared" si="8"/>
        <v>19600</v>
      </c>
      <c r="AB9" s="164">
        <f t="shared" si="8"/>
        <v>0</v>
      </c>
      <c r="AC9" s="164">
        <f t="shared" si="8"/>
        <v>0</v>
      </c>
      <c r="AD9" s="164">
        <f t="shared" si="8"/>
        <v>99750</v>
      </c>
      <c r="AE9" s="164">
        <f t="shared" si="8"/>
        <v>0</v>
      </c>
      <c r="AF9" s="164">
        <f t="shared" si="8"/>
        <v>0</v>
      </c>
      <c r="AG9" s="164">
        <f t="shared" si="8"/>
        <v>0</v>
      </c>
      <c r="AH9" s="164">
        <f t="shared" si="8"/>
        <v>0</v>
      </c>
      <c r="AI9" s="164">
        <f t="shared" si="8"/>
        <v>8400</v>
      </c>
      <c r="AJ9" s="164">
        <f t="shared" si="8"/>
        <v>0</v>
      </c>
      <c r="AK9" s="164">
        <f t="shared" si="8"/>
        <v>0</v>
      </c>
      <c r="AL9" s="164">
        <f t="shared" si="8"/>
        <v>0</v>
      </c>
      <c r="AM9" s="164">
        <f t="shared" si="8"/>
        <v>0</v>
      </c>
      <c r="AN9" s="164">
        <f t="shared" si="8"/>
        <v>0</v>
      </c>
      <c r="AO9" s="164">
        <f t="shared" si="8"/>
        <v>0</v>
      </c>
      <c r="AP9" s="164">
        <f t="shared" si="8"/>
        <v>0</v>
      </c>
      <c r="AQ9" s="164">
        <f t="shared" si="8"/>
        <v>0</v>
      </c>
      <c r="AR9" s="164">
        <f t="shared" si="8"/>
        <v>50000</v>
      </c>
      <c r="AS9" s="164">
        <f t="shared" si="8"/>
        <v>0</v>
      </c>
      <c r="AT9" s="164">
        <f t="shared" si="8"/>
        <v>0</v>
      </c>
      <c r="AU9" s="164">
        <f t="shared" si="8"/>
        <v>0</v>
      </c>
      <c r="AV9" s="161">
        <f>SUM(AW9:BH9)</f>
        <v>6120</v>
      </c>
      <c r="AW9" s="164">
        <f>AW10</f>
        <v>0</v>
      </c>
      <c r="AX9" s="164">
        <f t="shared" ref="AX9:BH9" si="9">AX10</f>
        <v>0</v>
      </c>
      <c r="AY9" s="164">
        <f t="shared" si="9"/>
        <v>0</v>
      </c>
      <c r="AZ9" s="164">
        <f t="shared" si="9"/>
        <v>0</v>
      </c>
      <c r="BA9" s="164">
        <f t="shared" si="9"/>
        <v>0</v>
      </c>
      <c r="BB9" s="164">
        <f t="shared" si="9"/>
        <v>0</v>
      </c>
      <c r="BC9" s="164">
        <f t="shared" si="9"/>
        <v>6000</v>
      </c>
      <c r="BD9" s="164">
        <f t="shared" si="9"/>
        <v>0</v>
      </c>
      <c r="BE9" s="164">
        <f t="shared" si="9"/>
        <v>120</v>
      </c>
      <c r="BF9" s="164">
        <f t="shared" si="9"/>
        <v>0</v>
      </c>
      <c r="BG9" s="164">
        <f t="shared" si="9"/>
        <v>0</v>
      </c>
      <c r="BH9" s="164">
        <f t="shared" si="9"/>
        <v>0</v>
      </c>
      <c r="BI9" s="165"/>
      <c r="BJ9" s="164">
        <f>BJ10</f>
        <v>0</v>
      </c>
      <c r="BK9" s="164">
        <f t="shared" ref="BK9:CP9" si="10">BK10</f>
        <v>0</v>
      </c>
      <c r="BL9" s="164">
        <f t="shared" si="10"/>
        <v>0</v>
      </c>
      <c r="BM9" s="164">
        <f t="shared" si="10"/>
        <v>0</v>
      </c>
      <c r="BN9" s="164">
        <f t="shared" si="10"/>
        <v>0</v>
      </c>
      <c r="BO9" s="164">
        <f t="shared" si="10"/>
        <v>0</v>
      </c>
      <c r="BP9" s="164">
        <f t="shared" si="10"/>
        <v>0</v>
      </c>
      <c r="BQ9" s="164">
        <f t="shared" si="10"/>
        <v>0</v>
      </c>
      <c r="BR9" s="164">
        <f t="shared" si="10"/>
        <v>0</v>
      </c>
      <c r="BS9" s="164">
        <f t="shared" si="10"/>
        <v>0</v>
      </c>
      <c r="BT9" s="164">
        <f t="shared" si="10"/>
        <v>0</v>
      </c>
      <c r="BU9" s="164">
        <f t="shared" si="10"/>
        <v>0</v>
      </c>
      <c r="BV9" s="164">
        <f t="shared" si="10"/>
        <v>0</v>
      </c>
      <c r="BW9" s="164">
        <f t="shared" si="10"/>
        <v>0</v>
      </c>
      <c r="BX9" s="164">
        <f t="shared" si="10"/>
        <v>0</v>
      </c>
      <c r="BY9" s="164">
        <f t="shared" si="10"/>
        <v>0</v>
      </c>
      <c r="BZ9" s="164">
        <f t="shared" si="10"/>
        <v>0</v>
      </c>
      <c r="CA9" s="164">
        <f t="shared" si="10"/>
        <v>0</v>
      </c>
      <c r="CB9" s="164">
        <f t="shared" si="10"/>
        <v>0</v>
      </c>
      <c r="CC9" s="164">
        <f t="shared" si="10"/>
        <v>0</v>
      </c>
      <c r="CD9" s="164">
        <f t="shared" si="10"/>
        <v>0</v>
      </c>
      <c r="CE9" s="164">
        <f t="shared" si="10"/>
        <v>0</v>
      </c>
      <c r="CF9" s="164">
        <f t="shared" si="10"/>
        <v>0</v>
      </c>
      <c r="CG9" s="164">
        <f t="shared" si="10"/>
        <v>0</v>
      </c>
      <c r="CH9" s="164">
        <f t="shared" si="10"/>
        <v>0</v>
      </c>
      <c r="CI9" s="164">
        <f t="shared" si="10"/>
        <v>0</v>
      </c>
      <c r="CJ9" s="164">
        <f t="shared" si="10"/>
        <v>0</v>
      </c>
      <c r="CK9" s="164">
        <f t="shared" si="10"/>
        <v>0</v>
      </c>
      <c r="CL9" s="164">
        <f t="shared" si="10"/>
        <v>0</v>
      </c>
      <c r="CM9" s="164">
        <f t="shared" si="10"/>
        <v>0</v>
      </c>
      <c r="CN9" s="164">
        <f t="shared" si="10"/>
        <v>0</v>
      </c>
      <c r="CO9" s="164">
        <f t="shared" si="10"/>
        <v>0</v>
      </c>
      <c r="CP9" s="164">
        <f t="shared" si="10"/>
        <v>0</v>
      </c>
      <c r="CQ9" s="164">
        <f t="shared" ref="CQ9:DH9" si="11">CQ10</f>
        <v>0</v>
      </c>
      <c r="CR9" s="164">
        <f t="shared" si="11"/>
        <v>0</v>
      </c>
      <c r="CS9" s="164">
        <f t="shared" si="11"/>
        <v>0</v>
      </c>
      <c r="CT9" s="164">
        <f t="shared" si="11"/>
        <v>0</v>
      </c>
      <c r="CU9" s="164">
        <f t="shared" si="11"/>
        <v>0</v>
      </c>
      <c r="CV9" s="164">
        <f t="shared" si="11"/>
        <v>0</v>
      </c>
      <c r="CW9" s="164">
        <f t="shared" si="11"/>
        <v>0</v>
      </c>
      <c r="CX9" s="164">
        <f t="shared" si="11"/>
        <v>0</v>
      </c>
      <c r="CY9" s="164">
        <f t="shared" si="11"/>
        <v>0</v>
      </c>
      <c r="CZ9" s="164">
        <f t="shared" si="11"/>
        <v>0</v>
      </c>
      <c r="DA9" s="164">
        <f t="shared" si="11"/>
        <v>0</v>
      </c>
      <c r="DB9" s="164">
        <f t="shared" si="11"/>
        <v>0</v>
      </c>
      <c r="DC9" s="164">
        <f t="shared" si="11"/>
        <v>0</v>
      </c>
      <c r="DD9" s="164">
        <f t="shared" si="11"/>
        <v>0</v>
      </c>
      <c r="DE9" s="164">
        <f t="shared" si="11"/>
        <v>0</v>
      </c>
      <c r="DF9" s="164">
        <f t="shared" si="11"/>
        <v>0</v>
      </c>
      <c r="DG9" s="164">
        <f t="shared" si="11"/>
        <v>0</v>
      </c>
      <c r="DH9" s="164">
        <f t="shared" si="11"/>
        <v>0</v>
      </c>
      <c r="DI9" s="72"/>
    </row>
    <row r="10" ht="20" customHeight="1" spans="1:113">
      <c r="A10" s="142">
        <v>201</v>
      </c>
      <c r="B10" s="142">
        <v>29</v>
      </c>
      <c r="C10" s="142" t="s">
        <v>89</v>
      </c>
      <c r="D10" s="163" t="s">
        <v>279</v>
      </c>
      <c r="E10" s="161">
        <f>F10+T10+AV10+BI10+BN10+CA10+CR10+CU10+DD10</f>
        <v>1006180</v>
      </c>
      <c r="F10" s="161">
        <f>SUM(G10:S10)</f>
        <v>725060</v>
      </c>
      <c r="G10" s="164">
        <v>309864</v>
      </c>
      <c r="H10" s="165">
        <v>376572</v>
      </c>
      <c r="I10" s="165">
        <v>25822</v>
      </c>
      <c r="J10" s="165"/>
      <c r="K10" s="165"/>
      <c r="L10" s="165"/>
      <c r="M10" s="165"/>
      <c r="N10" s="165"/>
      <c r="O10" s="165"/>
      <c r="P10" s="165">
        <v>12802</v>
      </c>
      <c r="Q10" s="165"/>
      <c r="R10" s="165"/>
      <c r="S10" s="172"/>
      <c r="T10" s="161">
        <f>SUM(U10:AU10)</f>
        <v>275000</v>
      </c>
      <c r="U10" s="164">
        <v>79750</v>
      </c>
      <c r="V10" s="165"/>
      <c r="W10" s="165"/>
      <c r="X10" s="165"/>
      <c r="Y10" s="165">
        <v>1400</v>
      </c>
      <c r="Z10" s="165">
        <v>16100</v>
      </c>
      <c r="AA10" s="165">
        <v>19600</v>
      </c>
      <c r="AB10" s="165"/>
      <c r="AC10" s="165"/>
      <c r="AD10" s="165">
        <v>99750</v>
      </c>
      <c r="AE10" s="165"/>
      <c r="AF10" s="165"/>
      <c r="AG10" s="165"/>
      <c r="AH10" s="165"/>
      <c r="AI10" s="165">
        <v>8400</v>
      </c>
      <c r="AJ10" s="165"/>
      <c r="AK10" s="165"/>
      <c r="AL10" s="165"/>
      <c r="AM10" s="165"/>
      <c r="AN10" s="165"/>
      <c r="AO10" s="165"/>
      <c r="AP10" s="165"/>
      <c r="AQ10" s="165"/>
      <c r="AR10" s="165">
        <v>50000</v>
      </c>
      <c r="AS10" s="165"/>
      <c r="AT10" s="165"/>
      <c r="AU10" s="172"/>
      <c r="AV10" s="161">
        <f>SUM(AW10:BH10)</f>
        <v>6120</v>
      </c>
      <c r="AW10" s="164"/>
      <c r="AX10" s="165"/>
      <c r="AY10" s="165"/>
      <c r="AZ10" s="165"/>
      <c r="BA10" s="165"/>
      <c r="BB10" s="165"/>
      <c r="BC10" s="165">
        <v>6000</v>
      </c>
      <c r="BD10" s="165"/>
      <c r="BE10" s="165">
        <v>120</v>
      </c>
      <c r="BF10" s="165"/>
      <c r="BG10" s="165"/>
      <c r="BH10" s="165"/>
      <c r="BI10" s="165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72"/>
    </row>
    <row r="11" ht="20" customHeight="1" spans="1:113">
      <c r="A11" s="142" t="s">
        <v>87</v>
      </c>
      <c r="B11" s="142" t="s">
        <v>87</v>
      </c>
      <c r="C11" s="142" t="s">
        <v>87</v>
      </c>
      <c r="D11" s="163" t="s">
        <v>280</v>
      </c>
      <c r="E11" s="161">
        <f t="shared" ref="E11:E21" si="12">F11+T11+AV11+BI11+BN11+CA11+CR11+CU11+DA12+DD11</f>
        <v>188036</v>
      </c>
      <c r="F11" s="161">
        <f t="shared" ref="F11:F21" si="13">SUM(G11:S11)</f>
        <v>188036</v>
      </c>
      <c r="G11" s="164"/>
      <c r="H11" s="165"/>
      <c r="I11" s="165"/>
      <c r="J11" s="165"/>
      <c r="K11" s="165"/>
      <c r="L11" s="165">
        <f>L12</f>
        <v>125357</v>
      </c>
      <c r="M11" s="165">
        <f>M12</f>
        <v>62679</v>
      </c>
      <c r="N11" s="165"/>
      <c r="O11" s="165"/>
      <c r="P11" s="165"/>
      <c r="Q11" s="165"/>
      <c r="R11" s="165"/>
      <c r="S11" s="172"/>
      <c r="T11" s="161">
        <f t="shared" ref="T11:T21" si="14">SUM(U11:AU11)</f>
        <v>0</v>
      </c>
      <c r="U11" s="164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72"/>
      <c r="AV11" s="161">
        <f t="shared" ref="AV11:AV21" si="15">SUM(AW11:BH11)</f>
        <v>0</v>
      </c>
      <c r="AW11" s="164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72"/>
    </row>
    <row r="12" ht="20" customHeight="1" spans="1:113">
      <c r="A12" s="142" t="s">
        <v>87</v>
      </c>
      <c r="B12" s="142" t="s">
        <v>87</v>
      </c>
      <c r="C12" s="142" t="s">
        <v>87</v>
      </c>
      <c r="D12" s="163" t="s">
        <v>281</v>
      </c>
      <c r="E12" s="161">
        <f t="shared" si="12"/>
        <v>188036</v>
      </c>
      <c r="F12" s="161">
        <f t="shared" si="13"/>
        <v>188036</v>
      </c>
      <c r="G12" s="164"/>
      <c r="H12" s="165"/>
      <c r="I12" s="165"/>
      <c r="J12" s="165"/>
      <c r="K12" s="165"/>
      <c r="L12" s="165">
        <f>L13+L14</f>
        <v>125357</v>
      </c>
      <c r="M12" s="165">
        <f>M13+M14</f>
        <v>62679</v>
      </c>
      <c r="N12" s="165"/>
      <c r="O12" s="165"/>
      <c r="P12" s="165"/>
      <c r="Q12" s="165"/>
      <c r="R12" s="165"/>
      <c r="S12" s="172"/>
      <c r="T12" s="161">
        <f t="shared" si="14"/>
        <v>0</v>
      </c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72"/>
      <c r="AV12" s="161">
        <f t="shared" si="15"/>
        <v>0</v>
      </c>
      <c r="AW12" s="164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72"/>
    </row>
    <row r="13" ht="20" customHeight="1" spans="1:113">
      <c r="A13" s="142" t="s">
        <v>91</v>
      </c>
      <c r="B13" s="142" t="s">
        <v>92</v>
      </c>
      <c r="C13" s="142" t="s">
        <v>92</v>
      </c>
      <c r="D13" s="163" t="s">
        <v>282</v>
      </c>
      <c r="E13" s="161">
        <f t="shared" si="12"/>
        <v>125357</v>
      </c>
      <c r="F13" s="161">
        <f t="shared" si="13"/>
        <v>125357</v>
      </c>
      <c r="G13" s="164"/>
      <c r="H13" s="165"/>
      <c r="I13" s="165"/>
      <c r="J13" s="165"/>
      <c r="K13" s="165"/>
      <c r="L13" s="165">
        <v>125357</v>
      </c>
      <c r="M13" s="165"/>
      <c r="N13" s="165"/>
      <c r="O13" s="165"/>
      <c r="P13" s="165"/>
      <c r="Q13" s="165"/>
      <c r="R13" s="165"/>
      <c r="S13" s="172"/>
      <c r="T13" s="161">
        <f t="shared" si="14"/>
        <v>0</v>
      </c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72"/>
      <c r="AV13" s="161">
        <f t="shared" si="15"/>
        <v>0</v>
      </c>
      <c r="AW13" s="164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72"/>
    </row>
    <row r="14" ht="20" customHeight="1" spans="1:113">
      <c r="A14" s="142" t="s">
        <v>91</v>
      </c>
      <c r="B14" s="142" t="s">
        <v>92</v>
      </c>
      <c r="C14" s="142" t="s">
        <v>94</v>
      </c>
      <c r="D14" s="163" t="s">
        <v>283</v>
      </c>
      <c r="E14" s="161">
        <f t="shared" si="12"/>
        <v>62679</v>
      </c>
      <c r="F14" s="161">
        <f t="shared" si="13"/>
        <v>62679</v>
      </c>
      <c r="G14" s="164"/>
      <c r="H14" s="165"/>
      <c r="I14" s="165"/>
      <c r="J14" s="165"/>
      <c r="K14" s="165"/>
      <c r="L14" s="165"/>
      <c r="M14" s="165">
        <v>62679</v>
      </c>
      <c r="N14" s="165"/>
      <c r="O14" s="165"/>
      <c r="P14" s="165"/>
      <c r="Q14" s="165"/>
      <c r="R14" s="165"/>
      <c r="S14" s="172"/>
      <c r="T14" s="161">
        <f t="shared" si="14"/>
        <v>0</v>
      </c>
      <c r="U14" s="164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72"/>
      <c r="AV14" s="161">
        <f t="shared" si="15"/>
        <v>0</v>
      </c>
      <c r="AW14" s="164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72"/>
    </row>
    <row r="15" ht="20" customHeight="1" spans="1:113">
      <c r="A15" s="142" t="s">
        <v>87</v>
      </c>
      <c r="B15" s="142" t="s">
        <v>87</v>
      </c>
      <c r="C15" s="142" t="s">
        <v>87</v>
      </c>
      <c r="D15" s="163" t="s">
        <v>284</v>
      </c>
      <c r="E15" s="161">
        <f t="shared" si="12"/>
        <v>84465</v>
      </c>
      <c r="F15" s="161">
        <f t="shared" si="13"/>
        <v>84465</v>
      </c>
      <c r="G15" s="164"/>
      <c r="H15" s="165"/>
      <c r="I15" s="165"/>
      <c r="J15" s="165"/>
      <c r="K15" s="165"/>
      <c r="L15" s="165"/>
      <c r="M15" s="165"/>
      <c r="N15" s="165">
        <f>N16</f>
        <v>72508</v>
      </c>
      <c r="O15" s="165">
        <f>O16</f>
        <v>11957</v>
      </c>
      <c r="P15" s="165"/>
      <c r="Q15" s="165"/>
      <c r="R15" s="165"/>
      <c r="S15" s="172"/>
      <c r="T15" s="161">
        <f t="shared" si="14"/>
        <v>0</v>
      </c>
      <c r="U15" s="164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72"/>
      <c r="AV15" s="161">
        <f t="shared" si="15"/>
        <v>0</v>
      </c>
      <c r="AW15" s="164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72"/>
    </row>
    <row r="16" ht="20" customHeight="1" spans="1:113">
      <c r="A16" s="142" t="s">
        <v>87</v>
      </c>
      <c r="B16" s="142" t="s">
        <v>87</v>
      </c>
      <c r="C16" s="142" t="s">
        <v>87</v>
      </c>
      <c r="D16" s="163" t="s">
        <v>285</v>
      </c>
      <c r="E16" s="161">
        <f t="shared" si="12"/>
        <v>84465</v>
      </c>
      <c r="F16" s="161">
        <f t="shared" si="13"/>
        <v>84465</v>
      </c>
      <c r="G16" s="164"/>
      <c r="H16" s="165"/>
      <c r="I16" s="165"/>
      <c r="J16" s="165"/>
      <c r="K16" s="165"/>
      <c r="L16" s="165"/>
      <c r="M16" s="165"/>
      <c r="N16" s="165">
        <f>N17+N18</f>
        <v>72508</v>
      </c>
      <c r="O16" s="165">
        <f>O17+O18</f>
        <v>11957</v>
      </c>
      <c r="P16" s="165"/>
      <c r="Q16" s="165"/>
      <c r="R16" s="165"/>
      <c r="S16" s="172"/>
      <c r="T16" s="161">
        <f t="shared" si="14"/>
        <v>0</v>
      </c>
      <c r="U16" s="164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72"/>
      <c r="AV16" s="161">
        <f t="shared" si="15"/>
        <v>0</v>
      </c>
      <c r="AW16" s="164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72"/>
    </row>
    <row r="17" ht="20" customHeight="1" spans="1:113">
      <c r="A17" s="142" t="s">
        <v>96</v>
      </c>
      <c r="B17" s="142" t="s">
        <v>97</v>
      </c>
      <c r="C17" s="142" t="s">
        <v>89</v>
      </c>
      <c r="D17" s="163" t="s">
        <v>286</v>
      </c>
      <c r="E17" s="161">
        <f t="shared" si="12"/>
        <v>72508</v>
      </c>
      <c r="F17" s="161">
        <f t="shared" si="13"/>
        <v>72508</v>
      </c>
      <c r="G17" s="164"/>
      <c r="H17" s="165"/>
      <c r="I17" s="165"/>
      <c r="J17" s="165"/>
      <c r="K17" s="165"/>
      <c r="L17" s="165"/>
      <c r="M17" s="165"/>
      <c r="N17" s="165">
        <v>72508</v>
      </c>
      <c r="O17" s="165"/>
      <c r="P17" s="165"/>
      <c r="Q17" s="165"/>
      <c r="R17" s="165"/>
      <c r="S17" s="172"/>
      <c r="T17" s="161">
        <f t="shared" si="14"/>
        <v>0</v>
      </c>
      <c r="U17" s="164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72"/>
      <c r="AV17" s="161">
        <f t="shared" si="15"/>
        <v>0</v>
      </c>
      <c r="AW17" s="164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72"/>
    </row>
    <row r="18" ht="20" customHeight="1" spans="1:113">
      <c r="A18" s="142" t="s">
        <v>96</v>
      </c>
      <c r="B18" s="142" t="s">
        <v>97</v>
      </c>
      <c r="C18" s="142" t="s">
        <v>99</v>
      </c>
      <c r="D18" s="163" t="s">
        <v>287</v>
      </c>
      <c r="E18" s="161">
        <f t="shared" si="12"/>
        <v>11957</v>
      </c>
      <c r="F18" s="161">
        <f t="shared" si="13"/>
        <v>11957</v>
      </c>
      <c r="G18" s="164"/>
      <c r="H18" s="165"/>
      <c r="I18" s="165"/>
      <c r="J18" s="165"/>
      <c r="K18" s="165"/>
      <c r="L18" s="165"/>
      <c r="M18" s="165"/>
      <c r="N18" s="165"/>
      <c r="O18" s="165">
        <v>11957</v>
      </c>
      <c r="P18" s="165"/>
      <c r="Q18" s="165"/>
      <c r="R18" s="165"/>
      <c r="S18" s="172"/>
      <c r="T18" s="161">
        <f t="shared" si="14"/>
        <v>0</v>
      </c>
      <c r="U18" s="164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72"/>
      <c r="AV18" s="161">
        <f t="shared" si="15"/>
        <v>0</v>
      </c>
      <c r="AW18" s="164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72"/>
    </row>
    <row r="19" ht="20" customHeight="1" spans="1:113">
      <c r="A19" s="142" t="s">
        <v>87</v>
      </c>
      <c r="B19" s="142" t="s">
        <v>87</v>
      </c>
      <c r="C19" s="142" t="s">
        <v>87</v>
      </c>
      <c r="D19" s="163" t="s">
        <v>288</v>
      </c>
      <c r="E19" s="161">
        <f t="shared" si="12"/>
        <v>117060</v>
      </c>
      <c r="F19" s="161">
        <f t="shared" si="13"/>
        <v>117060</v>
      </c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>
        <f>Q20</f>
        <v>117060</v>
      </c>
      <c r="R19" s="165"/>
      <c r="S19" s="172"/>
      <c r="T19" s="161">
        <f t="shared" si="14"/>
        <v>0</v>
      </c>
      <c r="U19" s="164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72"/>
      <c r="AV19" s="161">
        <f t="shared" si="15"/>
        <v>0</v>
      </c>
      <c r="AW19" s="164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72"/>
    </row>
    <row r="20" ht="20" customHeight="1" spans="1:113">
      <c r="A20" s="142" t="s">
        <v>87</v>
      </c>
      <c r="B20" s="142" t="s">
        <v>87</v>
      </c>
      <c r="C20" s="142" t="s">
        <v>87</v>
      </c>
      <c r="D20" s="163" t="s">
        <v>289</v>
      </c>
      <c r="E20" s="161">
        <f t="shared" si="12"/>
        <v>117060</v>
      </c>
      <c r="F20" s="161">
        <f t="shared" si="13"/>
        <v>117060</v>
      </c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>
        <f>Q21</f>
        <v>117060</v>
      </c>
      <c r="R20" s="165"/>
      <c r="S20" s="172"/>
      <c r="T20" s="161">
        <f t="shared" si="14"/>
        <v>0</v>
      </c>
      <c r="U20" s="164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72"/>
      <c r="AV20" s="161">
        <f t="shared" si="15"/>
        <v>0</v>
      </c>
      <c r="AW20" s="164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72"/>
    </row>
    <row r="21" ht="20" customHeight="1" spans="1:113">
      <c r="A21" s="142" t="s">
        <v>101</v>
      </c>
      <c r="B21" s="142" t="s">
        <v>102</v>
      </c>
      <c r="C21" s="142" t="s">
        <v>89</v>
      </c>
      <c r="D21" s="163" t="s">
        <v>290</v>
      </c>
      <c r="E21" s="161">
        <f t="shared" si="12"/>
        <v>117060</v>
      </c>
      <c r="F21" s="161">
        <f t="shared" si="13"/>
        <v>117060</v>
      </c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>
        <v>117060</v>
      </c>
      <c r="R21" s="165"/>
      <c r="S21" s="172"/>
      <c r="T21" s="161">
        <f t="shared" si="14"/>
        <v>0</v>
      </c>
      <c r="U21" s="164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72"/>
      <c r="AV21" s="161">
        <f t="shared" si="15"/>
        <v>0</v>
      </c>
      <c r="AW21" s="164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72"/>
    </row>
    <row r="22" ht="20.1" customHeight="1" spans="1:113">
      <c r="A22" s="166"/>
      <c r="B22" s="166"/>
      <c r="C22" s="166"/>
      <c r="D22" s="167"/>
      <c r="E22" s="166"/>
      <c r="F22" s="168"/>
      <c r="G22" s="166"/>
      <c r="H22" s="166"/>
      <c r="I22" s="166"/>
      <c r="J22" s="166"/>
      <c r="K22" s="166"/>
      <c r="L22" s="166"/>
      <c r="M22" s="168"/>
      <c r="N22" s="168"/>
      <c r="O22" s="168"/>
      <c r="P22" s="168"/>
      <c r="Q22" s="168"/>
      <c r="R22" s="168"/>
      <c r="S22" s="168"/>
      <c r="T22" s="168"/>
      <c r="U22" s="168"/>
      <c r="V22" s="166"/>
      <c r="W22" s="166"/>
      <c r="X22" s="166"/>
      <c r="Y22" s="168"/>
      <c r="Z22" s="168"/>
      <c r="AA22" s="168"/>
      <c r="AB22" s="168"/>
      <c r="AC22" s="173"/>
      <c r="AD22" s="166"/>
      <c r="AE22" s="166"/>
      <c r="AF22" s="168"/>
      <c r="AG22" s="168"/>
      <c r="AH22" s="168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</row>
    <row r="23" ht="20.1" customHeight="1" spans="1:113">
      <c r="A23" s="168"/>
      <c r="B23" s="168"/>
      <c r="C23" s="168"/>
      <c r="D23" s="169"/>
      <c r="E23" s="168"/>
      <c r="F23" s="168"/>
      <c r="G23" s="166"/>
      <c r="H23" s="166"/>
      <c r="I23" s="166"/>
      <c r="J23" s="166"/>
      <c r="K23" s="166"/>
      <c r="L23" s="166"/>
      <c r="M23" s="168"/>
      <c r="N23" s="168"/>
      <c r="O23" s="168"/>
      <c r="P23" s="168"/>
      <c r="Q23" s="168"/>
      <c r="R23" s="168"/>
      <c r="S23" s="168"/>
      <c r="T23" s="168"/>
      <c r="U23" s="168"/>
      <c r="V23" s="166"/>
      <c r="W23" s="166"/>
      <c r="X23" s="166"/>
      <c r="Y23" s="168"/>
      <c r="Z23" s="168"/>
      <c r="AA23" s="168"/>
      <c r="AB23" s="168"/>
      <c r="AC23" s="168"/>
      <c r="AD23" s="166"/>
      <c r="AE23" s="166"/>
      <c r="AF23" s="168"/>
      <c r="AG23" s="168"/>
      <c r="AH23" s="168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</row>
    <row r="24" ht="20.1" customHeight="1" spans="1:113">
      <c r="A24" s="168"/>
      <c r="B24" s="168"/>
      <c r="C24" s="168"/>
      <c r="D24" s="169"/>
      <c r="E24" s="168"/>
      <c r="F24" s="168"/>
      <c r="G24" s="166"/>
      <c r="H24" s="166"/>
      <c r="I24" s="166"/>
      <c r="J24" s="166"/>
      <c r="K24" s="166"/>
      <c r="L24" s="166"/>
      <c r="M24" s="168"/>
      <c r="N24" s="168"/>
      <c r="O24" s="168"/>
      <c r="P24" s="168"/>
      <c r="Q24" s="168"/>
      <c r="R24" s="168"/>
      <c r="S24" s="168"/>
      <c r="T24" s="168"/>
      <c r="U24" s="168"/>
      <c r="V24" s="166"/>
      <c r="W24" s="166"/>
      <c r="X24" s="166"/>
      <c r="Y24" s="168"/>
      <c r="Z24" s="168"/>
      <c r="AA24" s="168"/>
      <c r="AB24" s="168"/>
      <c r="AC24" s="168"/>
      <c r="AD24" s="166"/>
      <c r="AE24" s="166"/>
      <c r="AF24" s="168"/>
      <c r="AG24" s="168"/>
      <c r="AH24" s="168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</row>
    <row r="25" ht="20.1" customHeight="1" spans="1:113">
      <c r="A25" s="168"/>
      <c r="B25" s="168"/>
      <c r="C25" s="168"/>
      <c r="D25" s="169"/>
      <c r="E25" s="168"/>
      <c r="F25" s="168"/>
      <c r="G25" s="166"/>
      <c r="H25" s="166"/>
      <c r="I25" s="166"/>
      <c r="J25" s="166"/>
      <c r="K25" s="166"/>
      <c r="L25" s="166"/>
      <c r="M25" s="168"/>
      <c r="N25" s="168"/>
      <c r="O25" s="168"/>
      <c r="P25" s="168"/>
      <c r="Q25" s="168"/>
      <c r="R25" s="168"/>
      <c r="S25" s="168"/>
      <c r="T25" s="168"/>
      <c r="U25" s="168"/>
      <c r="V25" s="166"/>
      <c r="W25" s="166"/>
      <c r="X25" s="166"/>
      <c r="Y25" s="168"/>
      <c r="Z25" s="168"/>
      <c r="AA25" s="168"/>
      <c r="AB25" s="168"/>
      <c r="AC25" s="168"/>
      <c r="AD25" s="166"/>
      <c r="AE25" s="166"/>
      <c r="AF25" s="168"/>
      <c r="AG25" s="168"/>
      <c r="AH25" s="168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</row>
    <row r="26" ht="20.1" customHeight="1" spans="1:113">
      <c r="A26" s="168"/>
      <c r="B26" s="168"/>
      <c r="C26" s="168"/>
      <c r="D26" s="169"/>
      <c r="E26" s="168"/>
      <c r="F26" s="168"/>
      <c r="G26" s="166"/>
      <c r="H26" s="166"/>
      <c r="I26" s="166"/>
      <c r="J26" s="166"/>
      <c r="K26" s="166"/>
      <c r="L26" s="166"/>
      <c r="M26" s="168"/>
      <c r="N26" s="168"/>
      <c r="O26" s="168"/>
      <c r="P26" s="168"/>
      <c r="Q26" s="168"/>
      <c r="R26" s="168"/>
      <c r="S26" s="168"/>
      <c r="T26" s="168"/>
      <c r="U26" s="168"/>
      <c r="V26" s="166"/>
      <c r="W26" s="166"/>
      <c r="X26" s="166"/>
      <c r="Y26" s="168"/>
      <c r="Z26" s="168"/>
      <c r="AA26" s="168"/>
      <c r="AB26" s="168"/>
      <c r="AC26" s="168"/>
      <c r="AD26" s="166"/>
      <c r="AE26" s="166"/>
      <c r="AF26" s="168"/>
      <c r="AG26" s="168"/>
      <c r="AH26" s="168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</row>
    <row r="27" ht="20.1" customHeight="1" spans="1:113">
      <c r="A27" s="168"/>
      <c r="B27" s="168"/>
      <c r="C27" s="168"/>
      <c r="D27" s="169"/>
      <c r="E27" s="168"/>
      <c r="F27" s="168"/>
      <c r="G27" s="166"/>
      <c r="H27" s="166"/>
      <c r="I27" s="166"/>
      <c r="J27" s="166"/>
      <c r="K27" s="166"/>
      <c r="L27" s="166"/>
      <c r="M27" s="168"/>
      <c r="N27" s="168"/>
      <c r="O27" s="168"/>
      <c r="P27" s="168"/>
      <c r="Q27" s="168"/>
      <c r="R27" s="168"/>
      <c r="S27" s="168"/>
      <c r="T27" s="168"/>
      <c r="U27" s="168"/>
      <c r="V27" s="166"/>
      <c r="W27" s="166"/>
      <c r="X27" s="166"/>
      <c r="Y27" s="168"/>
      <c r="Z27" s="168"/>
      <c r="AA27" s="168"/>
      <c r="AB27" s="168"/>
      <c r="AC27" s="168"/>
      <c r="AD27" s="166"/>
      <c r="AE27" s="166"/>
      <c r="AF27" s="168"/>
      <c r="AG27" s="168"/>
      <c r="AH27" s="168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</row>
    <row r="28" ht="20.1" customHeight="1" spans="1:113">
      <c r="A28" s="168"/>
      <c r="B28" s="168"/>
      <c r="C28" s="168"/>
      <c r="D28" s="169"/>
      <c r="E28" s="168"/>
      <c r="F28" s="168"/>
      <c r="G28" s="166"/>
      <c r="H28" s="166"/>
      <c r="I28" s="166"/>
      <c r="J28" s="166"/>
      <c r="K28" s="166"/>
      <c r="L28" s="166"/>
      <c r="M28" s="168"/>
      <c r="N28" s="168"/>
      <c r="O28" s="168"/>
      <c r="P28" s="168"/>
      <c r="Q28" s="168"/>
      <c r="R28" s="168"/>
      <c r="S28" s="168"/>
      <c r="T28" s="168"/>
      <c r="U28" s="168"/>
      <c r="V28" s="166"/>
      <c r="W28" s="166"/>
      <c r="X28" s="166"/>
      <c r="Y28" s="168"/>
      <c r="Z28" s="168"/>
      <c r="AA28" s="168"/>
      <c r="AB28" s="168"/>
      <c r="AC28" s="168"/>
      <c r="AD28" s="166"/>
      <c r="AE28" s="166"/>
      <c r="AF28" s="168"/>
      <c r="AG28" s="168"/>
      <c r="AH28" s="168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</row>
    <row r="29" ht="20.1" customHeight="1" spans="1:113">
      <c r="A29" s="168"/>
      <c r="B29" s="168"/>
      <c r="C29" s="168"/>
      <c r="D29" s="169"/>
      <c r="E29" s="168"/>
      <c r="F29" s="168"/>
      <c r="G29" s="166"/>
      <c r="H29" s="166"/>
      <c r="I29" s="166"/>
      <c r="J29" s="166"/>
      <c r="K29" s="166"/>
      <c r="L29" s="166"/>
      <c r="M29" s="168"/>
      <c r="N29" s="168"/>
      <c r="O29" s="168"/>
      <c r="P29" s="168"/>
      <c r="Q29" s="168"/>
      <c r="R29" s="168"/>
      <c r="S29" s="168"/>
      <c r="T29" s="168"/>
      <c r="U29" s="168"/>
      <c r="V29" s="166"/>
      <c r="W29" s="166"/>
      <c r="X29" s="166"/>
      <c r="Y29" s="168"/>
      <c r="Z29" s="168"/>
      <c r="AA29" s="168"/>
      <c r="AB29" s="168"/>
      <c r="AC29" s="168"/>
      <c r="AD29" s="166"/>
      <c r="AE29" s="166"/>
      <c r="AF29" s="168"/>
      <c r="AG29" s="168"/>
      <c r="AH29" s="168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</row>
    <row r="30" ht="20.1" customHeight="1" spans="1:113">
      <c r="A30" s="168"/>
      <c r="B30" s="168"/>
      <c r="C30" s="168"/>
      <c r="D30" s="169"/>
      <c r="E30" s="168"/>
      <c r="F30" s="168"/>
      <c r="G30" s="166"/>
      <c r="H30" s="166"/>
      <c r="I30" s="166"/>
      <c r="J30" s="166"/>
      <c r="K30" s="166"/>
      <c r="L30" s="166"/>
      <c r="M30" s="168"/>
      <c r="N30" s="168"/>
      <c r="O30" s="168"/>
      <c r="P30" s="168"/>
      <c r="Q30" s="168"/>
      <c r="R30" s="168"/>
      <c r="S30" s="168"/>
      <c r="T30" s="168"/>
      <c r="U30" s="168"/>
      <c r="V30" s="166"/>
      <c r="W30" s="166"/>
      <c r="X30" s="166"/>
      <c r="Y30" s="168"/>
      <c r="Z30" s="168"/>
      <c r="AA30" s="168"/>
      <c r="AB30" s="168"/>
      <c r="AC30" s="168"/>
      <c r="AD30" s="166"/>
      <c r="AE30" s="166"/>
      <c r="AF30" s="168"/>
      <c r="AG30" s="168"/>
      <c r="AH30" s="168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</row>
    <row r="31" ht="20.1" customHeight="1" spans="1:113">
      <c r="A31" s="168"/>
      <c r="B31" s="168"/>
      <c r="C31" s="168"/>
      <c r="D31" s="169"/>
      <c r="E31" s="168"/>
      <c r="F31" s="168"/>
      <c r="G31" s="166"/>
      <c r="H31" s="166"/>
      <c r="I31" s="166"/>
      <c r="J31" s="166"/>
      <c r="K31" s="166"/>
      <c r="L31" s="166"/>
      <c r="M31" s="168"/>
      <c r="N31" s="168"/>
      <c r="O31" s="168"/>
      <c r="P31" s="168"/>
      <c r="Q31" s="168"/>
      <c r="R31" s="168"/>
      <c r="S31" s="168"/>
      <c r="T31" s="168"/>
      <c r="U31" s="168"/>
      <c r="V31" s="166"/>
      <c r="W31" s="166"/>
      <c r="X31" s="166"/>
      <c r="Y31" s="168"/>
      <c r="Z31" s="168"/>
      <c r="AA31" s="168"/>
      <c r="AB31" s="168"/>
      <c r="AC31" s="168"/>
      <c r="AD31" s="166"/>
      <c r="AE31" s="166"/>
      <c r="AF31" s="168"/>
      <c r="AG31" s="168"/>
      <c r="AH31" s="168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</row>
    <row r="32" ht="20.1" customHeight="1" spans="1:113">
      <c r="A32" s="168"/>
      <c r="B32" s="168"/>
      <c r="C32" s="168"/>
      <c r="D32" s="169"/>
      <c r="E32" s="168"/>
      <c r="F32" s="168"/>
      <c r="G32" s="166"/>
      <c r="H32" s="166"/>
      <c r="I32" s="166"/>
      <c r="J32" s="166"/>
      <c r="K32" s="166"/>
      <c r="L32" s="166"/>
      <c r="M32" s="168"/>
      <c r="N32" s="168"/>
      <c r="O32" s="168"/>
      <c r="P32" s="168"/>
      <c r="Q32" s="168"/>
      <c r="R32" s="168"/>
      <c r="S32" s="168"/>
      <c r="T32" s="168"/>
      <c r="U32" s="168"/>
      <c r="V32" s="166"/>
      <c r="W32" s="166"/>
      <c r="X32" s="166"/>
      <c r="Y32" s="168"/>
      <c r="Z32" s="168"/>
      <c r="AA32" s="168"/>
      <c r="AB32" s="168"/>
      <c r="AC32" s="168"/>
      <c r="AD32" s="166"/>
      <c r="AE32" s="166"/>
      <c r="AF32" s="168"/>
      <c r="AG32" s="168"/>
      <c r="AH32" s="168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</row>
    <row r="33" ht="20.1" customHeight="1" spans="1:113">
      <c r="A33" s="168"/>
      <c r="B33" s="168"/>
      <c r="C33" s="168"/>
      <c r="D33" s="169"/>
      <c r="E33" s="168"/>
      <c r="F33" s="168"/>
      <c r="G33" s="166"/>
      <c r="H33" s="166"/>
      <c r="I33" s="166"/>
      <c r="J33" s="166"/>
      <c r="K33" s="166"/>
      <c r="L33" s="166"/>
      <c r="M33" s="168"/>
      <c r="N33" s="168"/>
      <c r="O33" s="168"/>
      <c r="P33" s="168"/>
      <c r="Q33" s="168"/>
      <c r="R33" s="168"/>
      <c r="S33" s="168"/>
      <c r="T33" s="168"/>
      <c r="U33" s="168"/>
      <c r="V33" s="166"/>
      <c r="W33" s="166"/>
      <c r="X33" s="166"/>
      <c r="Y33" s="168"/>
      <c r="Z33" s="168"/>
      <c r="AA33" s="168"/>
      <c r="AB33" s="168"/>
      <c r="AC33" s="168"/>
      <c r="AD33" s="166"/>
      <c r="AE33" s="166"/>
      <c r="AF33" s="168"/>
      <c r="AG33" s="168"/>
      <c r="AH33" s="168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</row>
    <row r="34" ht="20.1" customHeight="1" spans="1:113">
      <c r="A34" s="168"/>
      <c r="B34" s="168"/>
      <c r="C34" s="168"/>
      <c r="D34" s="169"/>
      <c r="E34" s="168"/>
      <c r="F34" s="168"/>
      <c r="G34" s="166"/>
      <c r="H34" s="166"/>
      <c r="I34" s="166"/>
      <c r="J34" s="166"/>
      <c r="K34" s="166"/>
      <c r="L34" s="166"/>
      <c r="M34" s="168"/>
      <c r="N34" s="168"/>
      <c r="O34" s="168"/>
      <c r="P34" s="168"/>
      <c r="Q34" s="168"/>
      <c r="R34" s="168"/>
      <c r="S34" s="168"/>
      <c r="T34" s="168"/>
      <c r="U34" s="168"/>
      <c r="V34" s="166"/>
      <c r="W34" s="166"/>
      <c r="X34" s="166"/>
      <c r="Y34" s="168"/>
      <c r="Z34" s="168"/>
      <c r="AA34" s="168"/>
      <c r="AB34" s="168"/>
      <c r="AC34" s="168"/>
      <c r="AD34" s="166"/>
      <c r="AE34" s="166"/>
      <c r="AF34" s="168"/>
      <c r="AG34" s="168"/>
      <c r="AH34" s="168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D21" sqref="D21"/>
    </sheetView>
  </sheetViews>
  <sheetFormatPr defaultColWidth="9.16666666666667" defaultRowHeight="12.75" customHeight="1" outlineLevelCol="7"/>
  <cols>
    <col min="1" max="1" width="8.16666666666667" style="123" customWidth="1"/>
    <col min="2" max="2" width="5.5" customWidth="1"/>
    <col min="3" max="3" width="9.16666666666667" customWidth="1"/>
    <col min="4" max="4" width="40.5" style="124" customWidth="1"/>
    <col min="5" max="7" width="19.5" customWidth="1"/>
    <col min="8" max="8" width="8.66666666666667" customWidth="1"/>
  </cols>
  <sheetData>
    <row r="1" ht="20.1" customHeight="1" spans="1:8">
      <c r="A1" s="125"/>
      <c r="B1" s="78"/>
      <c r="C1" s="78"/>
      <c r="D1" s="126"/>
      <c r="E1" s="78"/>
      <c r="F1" s="78"/>
      <c r="G1" s="45" t="s">
        <v>291</v>
      </c>
      <c r="H1" s="98"/>
    </row>
    <row r="2" ht="25.5" customHeight="1" spans="1:8">
      <c r="A2" s="41" t="s">
        <v>292</v>
      </c>
      <c r="B2" s="41"/>
      <c r="C2" s="41"/>
      <c r="D2" s="127"/>
      <c r="E2" s="41"/>
      <c r="F2" s="41"/>
      <c r="G2" s="41"/>
      <c r="H2" s="98"/>
    </row>
    <row r="3" ht="20.1" customHeight="1" spans="1:8">
      <c r="A3" s="42" t="s">
        <v>6</v>
      </c>
      <c r="B3" s="43"/>
      <c r="C3" s="43"/>
      <c r="D3" s="43"/>
      <c r="E3" s="80"/>
      <c r="F3" s="80"/>
      <c r="G3" s="45" t="s">
        <v>7</v>
      </c>
      <c r="H3" s="98"/>
    </row>
    <row r="4" ht="17" customHeight="1" spans="1:8">
      <c r="A4" s="83" t="s">
        <v>293</v>
      </c>
      <c r="B4" s="84"/>
      <c r="C4" s="84"/>
      <c r="D4" s="128"/>
      <c r="E4" s="129" t="s">
        <v>106</v>
      </c>
      <c r="F4" s="53"/>
      <c r="G4" s="53"/>
      <c r="H4" s="98"/>
    </row>
    <row r="5" ht="17" customHeight="1" spans="1:8">
      <c r="A5" s="46" t="s">
        <v>70</v>
      </c>
      <c r="B5" s="48"/>
      <c r="C5" s="130" t="s">
        <v>71</v>
      </c>
      <c r="D5" s="131" t="s">
        <v>294</v>
      </c>
      <c r="E5" s="53" t="s">
        <v>62</v>
      </c>
      <c r="F5" s="50" t="s">
        <v>295</v>
      </c>
      <c r="G5" s="132" t="s">
        <v>296</v>
      </c>
      <c r="H5" s="98"/>
    </row>
    <row r="6" ht="17" customHeight="1" spans="1:8">
      <c r="A6" s="55" t="s">
        <v>82</v>
      </c>
      <c r="B6" s="56" t="s">
        <v>83</v>
      </c>
      <c r="C6" s="133"/>
      <c r="D6" s="134"/>
      <c r="E6" s="59"/>
      <c r="F6" s="60"/>
      <c r="G6" s="91"/>
      <c r="H6" s="98"/>
    </row>
    <row r="7" ht="17" customHeight="1" spans="1:8">
      <c r="A7" s="135" t="s">
        <v>87</v>
      </c>
      <c r="B7" s="136" t="s">
        <v>87</v>
      </c>
      <c r="C7" s="137" t="s">
        <v>87</v>
      </c>
      <c r="D7" s="138" t="s">
        <v>62</v>
      </c>
      <c r="E7" s="139">
        <f t="shared" ref="E7:E30" si="0">F7+G7</f>
        <v>1395741</v>
      </c>
      <c r="F7" s="140">
        <f>F8</f>
        <v>1120741</v>
      </c>
      <c r="G7" s="141">
        <f>G8</f>
        <v>275000</v>
      </c>
      <c r="H7" s="98"/>
    </row>
    <row r="8" ht="17" customHeight="1" spans="1:8">
      <c r="A8" s="142" t="s">
        <v>87</v>
      </c>
      <c r="B8" s="142" t="s">
        <v>87</v>
      </c>
      <c r="C8" s="142">
        <v>109101</v>
      </c>
      <c r="D8" s="143" t="s">
        <v>1</v>
      </c>
      <c r="E8" s="139">
        <f t="shared" si="0"/>
        <v>1395741</v>
      </c>
      <c r="F8" s="113">
        <f>F9+F19+F28</f>
        <v>1120741</v>
      </c>
      <c r="G8" s="113">
        <f>G9+G19+G28</f>
        <v>275000</v>
      </c>
      <c r="H8" s="98"/>
    </row>
    <row r="9" ht="17" customHeight="1" spans="1:8">
      <c r="A9" s="142" t="s">
        <v>297</v>
      </c>
      <c r="B9" s="142" t="s">
        <v>87</v>
      </c>
      <c r="C9" s="142"/>
      <c r="D9" s="144" t="s">
        <v>298</v>
      </c>
      <c r="E9" s="139">
        <f t="shared" si="0"/>
        <v>1114621</v>
      </c>
      <c r="F9" s="113">
        <f>SUM(F10:F18)</f>
        <v>1114621</v>
      </c>
      <c r="G9" s="113"/>
      <c r="H9" s="98"/>
    </row>
    <row r="10" ht="17" customHeight="1" spans="1:8">
      <c r="A10" s="142" t="s">
        <v>299</v>
      </c>
      <c r="B10" s="142" t="s">
        <v>89</v>
      </c>
      <c r="C10" s="142">
        <v>109101</v>
      </c>
      <c r="D10" s="144" t="s">
        <v>300</v>
      </c>
      <c r="E10" s="139">
        <f t="shared" si="0"/>
        <v>309864</v>
      </c>
      <c r="F10" s="113">
        <v>309864</v>
      </c>
      <c r="G10" s="113"/>
      <c r="H10" s="98"/>
    </row>
    <row r="11" ht="17" customHeight="1" spans="1:8">
      <c r="A11" s="142" t="s">
        <v>299</v>
      </c>
      <c r="B11" s="142" t="s">
        <v>102</v>
      </c>
      <c r="C11" s="142">
        <v>109101</v>
      </c>
      <c r="D11" s="144" t="s">
        <v>301</v>
      </c>
      <c r="E11" s="139">
        <f t="shared" si="0"/>
        <v>376572</v>
      </c>
      <c r="F11" s="113">
        <v>376572</v>
      </c>
      <c r="G11" s="113"/>
      <c r="H11" s="98"/>
    </row>
    <row r="12" ht="17" customHeight="1" spans="1:8">
      <c r="A12" s="142" t="s">
        <v>299</v>
      </c>
      <c r="B12" s="142" t="s">
        <v>99</v>
      </c>
      <c r="C12" s="142">
        <v>109101</v>
      </c>
      <c r="D12" s="144" t="s">
        <v>302</v>
      </c>
      <c r="E12" s="139">
        <f t="shared" si="0"/>
        <v>25822</v>
      </c>
      <c r="F12" s="113">
        <v>25822</v>
      </c>
      <c r="G12" s="113"/>
      <c r="H12" s="98"/>
    </row>
    <row r="13" ht="17" customHeight="1" spans="1:8">
      <c r="A13" s="142" t="s">
        <v>299</v>
      </c>
      <c r="B13" s="142" t="s">
        <v>175</v>
      </c>
      <c r="C13" s="142">
        <v>109101</v>
      </c>
      <c r="D13" s="144" t="s">
        <v>303</v>
      </c>
      <c r="E13" s="139">
        <f t="shared" si="0"/>
        <v>125357</v>
      </c>
      <c r="F13" s="113">
        <v>125357</v>
      </c>
      <c r="G13" s="113"/>
      <c r="H13" s="98"/>
    </row>
    <row r="14" ht="17" customHeight="1" spans="1:8">
      <c r="A14" s="142" t="s">
        <v>299</v>
      </c>
      <c r="B14" s="142" t="s">
        <v>304</v>
      </c>
      <c r="C14" s="142">
        <v>109101</v>
      </c>
      <c r="D14" s="144" t="s">
        <v>305</v>
      </c>
      <c r="E14" s="139">
        <f t="shared" si="0"/>
        <v>62679</v>
      </c>
      <c r="F14" s="113">
        <v>62679</v>
      </c>
      <c r="G14" s="113"/>
      <c r="H14" s="98"/>
    </row>
    <row r="15" ht="17" customHeight="1" spans="1:8">
      <c r="A15" s="142" t="s">
        <v>299</v>
      </c>
      <c r="B15" s="142" t="s">
        <v>306</v>
      </c>
      <c r="C15" s="142">
        <v>109101</v>
      </c>
      <c r="D15" s="144" t="s">
        <v>307</v>
      </c>
      <c r="E15" s="139">
        <f t="shared" si="0"/>
        <v>72508</v>
      </c>
      <c r="F15" s="113">
        <v>72508</v>
      </c>
      <c r="G15" s="113"/>
      <c r="H15" s="98"/>
    </row>
    <row r="16" ht="17" customHeight="1" spans="1:8">
      <c r="A16" s="142" t="s">
        <v>299</v>
      </c>
      <c r="B16" s="142" t="s">
        <v>97</v>
      </c>
      <c r="C16" s="142">
        <v>109101</v>
      </c>
      <c r="D16" s="144" t="s">
        <v>308</v>
      </c>
      <c r="E16" s="139">
        <f t="shared" si="0"/>
        <v>11957</v>
      </c>
      <c r="F16" s="113">
        <v>11957</v>
      </c>
      <c r="G16" s="113"/>
      <c r="H16" s="98"/>
    </row>
    <row r="17" ht="17" customHeight="1" spans="1:8">
      <c r="A17" s="142" t="s">
        <v>299</v>
      </c>
      <c r="B17" s="142" t="s">
        <v>309</v>
      </c>
      <c r="C17" s="142">
        <v>109101</v>
      </c>
      <c r="D17" s="144" t="s">
        <v>310</v>
      </c>
      <c r="E17" s="139">
        <f t="shared" si="0"/>
        <v>12802</v>
      </c>
      <c r="F17" s="113">
        <v>12802</v>
      </c>
      <c r="G17" s="113"/>
      <c r="H17" s="98"/>
    </row>
    <row r="18" ht="17" customHeight="1" spans="1:8">
      <c r="A18" s="142" t="s">
        <v>299</v>
      </c>
      <c r="B18" s="142" t="s">
        <v>311</v>
      </c>
      <c r="C18" s="142">
        <v>109101</v>
      </c>
      <c r="D18" s="144" t="s">
        <v>312</v>
      </c>
      <c r="E18" s="139">
        <f t="shared" si="0"/>
        <v>117060</v>
      </c>
      <c r="F18" s="113">
        <v>117060</v>
      </c>
      <c r="G18" s="113"/>
      <c r="H18" s="98"/>
    </row>
    <row r="19" ht="17" customHeight="1" spans="1:8">
      <c r="A19" s="142" t="s">
        <v>313</v>
      </c>
      <c r="B19" s="142" t="s">
        <v>87</v>
      </c>
      <c r="C19" s="142"/>
      <c r="D19" s="144" t="s">
        <v>314</v>
      </c>
      <c r="E19" s="139">
        <f t="shared" si="0"/>
        <v>275000</v>
      </c>
      <c r="F19" s="113"/>
      <c r="G19" s="113">
        <f>SUM(G20:G27)</f>
        <v>275000</v>
      </c>
      <c r="H19" s="98"/>
    </row>
    <row r="20" ht="17" customHeight="1" spans="1:8">
      <c r="A20" s="145" t="s">
        <v>315</v>
      </c>
      <c r="B20" s="145" t="s">
        <v>89</v>
      </c>
      <c r="C20" s="142">
        <v>109101</v>
      </c>
      <c r="D20" s="146" t="s">
        <v>316</v>
      </c>
      <c r="E20" s="139">
        <f t="shared" si="0"/>
        <v>29750</v>
      </c>
      <c r="F20" s="113"/>
      <c r="G20" s="113">
        <v>29750</v>
      </c>
      <c r="H20" s="98"/>
    </row>
    <row r="21" ht="17" customHeight="1" spans="1:8">
      <c r="A21" s="145" t="s">
        <v>315</v>
      </c>
      <c r="B21" s="145" t="s">
        <v>89</v>
      </c>
      <c r="C21" s="142">
        <v>109101</v>
      </c>
      <c r="D21" s="147" t="s">
        <v>317</v>
      </c>
      <c r="E21" s="139">
        <f t="shared" si="0"/>
        <v>50000</v>
      </c>
      <c r="F21" s="113"/>
      <c r="G21" s="113">
        <v>50000</v>
      </c>
      <c r="H21" s="98"/>
    </row>
    <row r="22" ht="17" customHeight="1" spans="1:8">
      <c r="A22" s="145" t="s">
        <v>315</v>
      </c>
      <c r="B22" s="145" t="s">
        <v>92</v>
      </c>
      <c r="C22" s="142">
        <v>109101</v>
      </c>
      <c r="D22" s="146" t="s">
        <v>318</v>
      </c>
      <c r="E22" s="139">
        <f t="shared" si="0"/>
        <v>1400</v>
      </c>
      <c r="F22" s="113"/>
      <c r="G22" s="113">
        <v>1400</v>
      </c>
      <c r="H22" s="98"/>
    </row>
    <row r="23" ht="17" customHeight="1" spans="1:8">
      <c r="A23" s="145" t="s">
        <v>315</v>
      </c>
      <c r="B23" s="145" t="s">
        <v>94</v>
      </c>
      <c r="C23" s="142">
        <v>109101</v>
      </c>
      <c r="D23" s="146" t="s">
        <v>319</v>
      </c>
      <c r="E23" s="139">
        <f t="shared" si="0"/>
        <v>16100</v>
      </c>
      <c r="F23" s="113"/>
      <c r="G23" s="113">
        <v>16100</v>
      </c>
      <c r="H23" s="98"/>
    </row>
    <row r="24" ht="17" customHeight="1" spans="1:8">
      <c r="A24" s="145" t="s">
        <v>315</v>
      </c>
      <c r="B24" s="145" t="s">
        <v>320</v>
      </c>
      <c r="C24" s="142">
        <v>109101</v>
      </c>
      <c r="D24" s="146" t="s">
        <v>321</v>
      </c>
      <c r="E24" s="139">
        <f t="shared" si="0"/>
        <v>19600</v>
      </c>
      <c r="F24" s="113"/>
      <c r="G24" s="113">
        <v>19600</v>
      </c>
      <c r="H24" s="98"/>
    </row>
    <row r="25" ht="17" customHeight="1" spans="1:8">
      <c r="A25" s="145" t="s">
        <v>315</v>
      </c>
      <c r="B25" s="145" t="s">
        <v>97</v>
      </c>
      <c r="C25" s="142">
        <v>109101</v>
      </c>
      <c r="D25" s="146" t="s">
        <v>322</v>
      </c>
      <c r="E25" s="139">
        <f t="shared" si="0"/>
        <v>99750</v>
      </c>
      <c r="F25" s="113"/>
      <c r="G25" s="113">
        <v>99750</v>
      </c>
      <c r="H25" s="98"/>
    </row>
    <row r="26" ht="17" customHeight="1" spans="1:8">
      <c r="A26" s="145" t="s">
        <v>315</v>
      </c>
      <c r="B26" s="145">
        <v>16</v>
      </c>
      <c r="C26" s="142">
        <v>109101</v>
      </c>
      <c r="D26" s="148" t="s">
        <v>323</v>
      </c>
      <c r="E26" s="139">
        <f t="shared" si="0"/>
        <v>8400</v>
      </c>
      <c r="F26" s="113"/>
      <c r="G26" s="113">
        <v>8400</v>
      </c>
      <c r="H26" s="98"/>
    </row>
    <row r="27" ht="17" customHeight="1" spans="1:8">
      <c r="A27" s="145" t="s">
        <v>315</v>
      </c>
      <c r="B27" s="145" t="s">
        <v>324</v>
      </c>
      <c r="C27" s="142">
        <v>109101</v>
      </c>
      <c r="D27" s="146" t="s">
        <v>325</v>
      </c>
      <c r="E27" s="139">
        <f t="shared" si="0"/>
        <v>50000</v>
      </c>
      <c r="F27" s="113"/>
      <c r="G27" s="113">
        <v>50000</v>
      </c>
      <c r="H27" s="98"/>
    </row>
    <row r="28" ht="17" customHeight="1" spans="1:8">
      <c r="A28" s="145" t="s">
        <v>326</v>
      </c>
      <c r="B28" s="145" t="s">
        <v>87</v>
      </c>
      <c r="C28" s="142"/>
      <c r="D28" s="146" t="s">
        <v>327</v>
      </c>
      <c r="E28" s="139">
        <f t="shared" si="0"/>
        <v>6120</v>
      </c>
      <c r="F28" s="113">
        <f>SUM(F29:F30)</f>
        <v>6120</v>
      </c>
      <c r="G28" s="113"/>
      <c r="H28" s="98"/>
    </row>
    <row r="29" ht="17" customHeight="1" spans="1:8">
      <c r="A29" s="145" t="s">
        <v>328</v>
      </c>
      <c r="B29" s="145" t="s">
        <v>92</v>
      </c>
      <c r="C29" s="142">
        <v>109101</v>
      </c>
      <c r="D29" s="147" t="s">
        <v>329</v>
      </c>
      <c r="E29" s="139">
        <f t="shared" si="0"/>
        <v>120</v>
      </c>
      <c r="F29" s="113">
        <v>120</v>
      </c>
      <c r="G29" s="113"/>
      <c r="H29" s="98"/>
    </row>
    <row r="30" ht="17" customHeight="1" spans="1:8">
      <c r="A30" s="145" t="s">
        <v>328</v>
      </c>
      <c r="B30" s="145" t="s">
        <v>320</v>
      </c>
      <c r="C30" s="142">
        <v>109101</v>
      </c>
      <c r="D30" s="146" t="s">
        <v>330</v>
      </c>
      <c r="E30" s="141">
        <f t="shared" si="0"/>
        <v>6000</v>
      </c>
      <c r="F30" s="113">
        <v>6000</v>
      </c>
      <c r="G30" s="113"/>
      <c r="H30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8"/>
      <c r="B1" s="39"/>
      <c r="C1" s="39"/>
      <c r="D1" s="39"/>
      <c r="E1" s="39"/>
      <c r="F1" s="40" t="s">
        <v>331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</row>
    <row r="2" ht="20.1" customHeight="1" spans="1:243">
      <c r="A2" s="41" t="s">
        <v>332</v>
      </c>
      <c r="B2" s="41"/>
      <c r="C2" s="41"/>
      <c r="D2" s="41"/>
      <c r="E2" s="41"/>
      <c r="F2" s="4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</row>
    <row r="3" ht="20.1" customHeight="1" spans="1:243">
      <c r="A3" s="42" t="s">
        <v>6</v>
      </c>
      <c r="B3" s="43"/>
      <c r="C3" s="43"/>
      <c r="D3" s="117"/>
      <c r="E3" s="117"/>
      <c r="F3" s="45" t="s">
        <v>7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</row>
    <row r="4" ht="20.1" customHeight="1" spans="1:243">
      <c r="A4" s="46" t="s">
        <v>70</v>
      </c>
      <c r="B4" s="47"/>
      <c r="C4" s="48"/>
      <c r="D4" s="118" t="s">
        <v>71</v>
      </c>
      <c r="E4" s="81" t="s">
        <v>333</v>
      </c>
      <c r="F4" s="50" t="s">
        <v>75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ht="20.1" customHeight="1" spans="1:243">
      <c r="A5" s="54" t="s">
        <v>82</v>
      </c>
      <c r="B5" s="55" t="s">
        <v>83</v>
      </c>
      <c r="C5" s="56" t="s">
        <v>84</v>
      </c>
      <c r="D5" s="119"/>
      <c r="E5" s="81"/>
      <c r="F5" s="60"/>
      <c r="G5" s="77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</row>
    <row r="6" ht="20.1" customHeight="1" spans="1:243">
      <c r="A6" s="120" t="s">
        <v>82</v>
      </c>
      <c r="B6" s="120" t="s">
        <v>83</v>
      </c>
      <c r="C6" s="120" t="s">
        <v>84</v>
      </c>
      <c r="D6" s="121" t="s">
        <v>334</v>
      </c>
      <c r="E6" s="121" t="s">
        <v>335</v>
      </c>
      <c r="F6" s="122" t="s">
        <v>336</v>
      </c>
      <c r="G6" s="77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</row>
    <row r="7" ht="20.1" customHeight="1" spans="1:243">
      <c r="A7" s="65"/>
      <c r="B7" s="65"/>
      <c r="C7" s="65"/>
      <c r="D7" s="66"/>
      <c r="E7" s="6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</row>
    <row r="8" ht="20.1" customHeight="1" spans="1:243">
      <c r="A8" s="67"/>
      <c r="B8" s="67"/>
      <c r="C8" s="67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</row>
    <row r="9" ht="20.1" customHeight="1" spans="1:243">
      <c r="A9" s="67"/>
      <c r="B9" s="67"/>
      <c r="C9" s="67"/>
      <c r="D9" s="67"/>
      <c r="E9" s="6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</row>
    <row r="10" ht="20.1" customHeight="1" spans="1:243">
      <c r="A10" s="67"/>
      <c r="B10" s="67"/>
      <c r="C10" s="67"/>
      <c r="D10" s="68"/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</row>
    <row r="11" ht="20.1" customHeight="1" spans="1:243">
      <c r="A11" s="67"/>
      <c r="B11" s="67"/>
      <c r="C11" s="67"/>
      <c r="D11" s="68"/>
      <c r="E11" s="68" t="s">
        <v>87</v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ht="20.1" customHeight="1" spans="1:243">
      <c r="A12" s="67"/>
      <c r="B12" s="67"/>
      <c r="C12" s="67"/>
      <c r="D12" s="67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</row>
    <row r="13" ht="20.1" customHeight="1" spans="1:243">
      <c r="A13" s="67"/>
      <c r="B13" s="67"/>
      <c r="C13" s="67"/>
      <c r="D13" s="68"/>
      <c r="E13" s="68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</row>
    <row r="14" ht="20.1" customHeight="1" spans="1:243">
      <c r="A14" s="69"/>
      <c r="B14" s="67"/>
      <c r="C14" s="67"/>
      <c r="D14" s="68"/>
      <c r="E14" s="68" t="s">
        <v>337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</row>
    <row r="15" ht="20.1" customHeight="1" spans="1:243">
      <c r="A15" s="69"/>
      <c r="B15" s="69"/>
      <c r="C15" s="67"/>
      <c r="D15" s="67"/>
      <c r="E15" s="69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</row>
    <row r="16" ht="20.1" customHeight="1" spans="1:243">
      <c r="A16" s="69"/>
      <c r="B16" s="69"/>
      <c r="C16" s="67"/>
      <c r="D16" s="68"/>
      <c r="E16" s="68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</row>
    <row r="17" ht="20.1" customHeight="1" spans="1:243">
      <c r="A17" s="67"/>
      <c r="B17" s="69"/>
      <c r="C17" s="67"/>
      <c r="D17" s="68"/>
      <c r="E17" s="68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</row>
    <row r="18" ht="20.1" customHeight="1" spans="1:243">
      <c r="A18" s="67"/>
      <c r="B18" s="69"/>
      <c r="C18" s="69"/>
      <c r="D18" s="69"/>
      <c r="E18" s="69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</row>
    <row r="19" ht="20.1" customHeight="1" spans="1:243">
      <c r="A19" s="69"/>
      <c r="B19" s="69"/>
      <c r="C19" s="69"/>
      <c r="D19" s="68"/>
      <c r="E19" s="68"/>
      <c r="F19" s="68"/>
      <c r="G19" s="69"/>
      <c r="H19" s="67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</row>
    <row r="20" ht="20.1" customHeight="1" spans="1:243">
      <c r="A20" s="69"/>
      <c r="B20" s="69"/>
      <c r="C20" s="69"/>
      <c r="D20" s="68"/>
      <c r="E20" s="6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</row>
    <row r="21" ht="20.1" customHeight="1" spans="1:243">
      <c r="A21" s="69"/>
      <c r="B21" s="69"/>
      <c r="C21" s="69"/>
      <c r="D21" s="69"/>
      <c r="E21" s="69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</row>
    <row r="22" ht="20.1" customHeight="1" spans="1:243">
      <c r="A22" s="69"/>
      <c r="B22" s="69"/>
      <c r="C22" s="69"/>
      <c r="D22" s="68"/>
      <c r="E22" s="68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</row>
    <row r="23" ht="20.1" customHeight="1" spans="1:243">
      <c r="A23" s="69"/>
      <c r="B23" s="69"/>
      <c r="C23" s="69"/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</row>
    <row r="24" ht="20.1" customHeight="1" spans="1:243">
      <c r="A24" s="69"/>
      <c r="B24" s="69"/>
      <c r="C24" s="69"/>
      <c r="D24" s="69"/>
      <c r="E24" s="69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</row>
    <row r="25" ht="20.1" customHeight="1" spans="1:243">
      <c r="A25" s="69"/>
      <c r="B25" s="69"/>
      <c r="C25" s="69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</row>
    <row r="26" ht="20.1" customHeight="1" spans="1:243">
      <c r="A26" s="69"/>
      <c r="B26" s="69"/>
      <c r="C26" s="69"/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</row>
    <row r="27" ht="20.1" customHeight="1" spans="1:243">
      <c r="A27" s="69"/>
      <c r="B27" s="69"/>
      <c r="C27" s="69"/>
      <c r="D27" s="69"/>
      <c r="E27" s="69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</row>
    <row r="28" ht="20.1" customHeight="1" spans="1:243">
      <c r="A28" s="69"/>
      <c r="B28" s="69"/>
      <c r="C28" s="69"/>
      <c r="D28" s="68"/>
      <c r="E28" s="68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</row>
    <row r="29" ht="20.1" customHeight="1" spans="1:243">
      <c r="A29" s="69"/>
      <c r="B29" s="69"/>
      <c r="C29" s="69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</row>
    <row r="30" ht="20.1" customHeight="1" spans="1:243">
      <c r="A30" s="69"/>
      <c r="B30" s="69"/>
      <c r="C30" s="69"/>
      <c r="D30" s="69"/>
      <c r="E30" s="6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</row>
    <row r="31" ht="20.1" customHeight="1" spans="1:243">
      <c r="A31" s="69"/>
      <c r="B31" s="69"/>
      <c r="C31" s="69"/>
      <c r="D31" s="69"/>
      <c r="E31" s="70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</row>
    <row r="32" ht="20.1" customHeight="1" spans="1:243">
      <c r="A32" s="69"/>
      <c r="B32" s="69"/>
      <c r="C32" s="69"/>
      <c r="D32" s="69"/>
      <c r="E32" s="70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</row>
    <row r="33" ht="20.1" customHeight="1" spans="1:243">
      <c r="A33" s="69"/>
      <c r="B33" s="69"/>
      <c r="C33" s="69"/>
      <c r="D33" s="69"/>
      <c r="E33" s="6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</row>
    <row r="34" ht="20.1" customHeight="1" spans="1:243">
      <c r="A34" s="69"/>
      <c r="B34" s="69"/>
      <c r="C34" s="69"/>
      <c r="D34" s="69"/>
      <c r="E34" s="71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</row>
    <row r="35" ht="20.1" customHeight="1" spans="1:243">
      <c r="A35" s="72"/>
      <c r="B35" s="72"/>
      <c r="C35" s="72"/>
      <c r="D35" s="72"/>
      <c r="E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4"/>
      <c r="B36" s="74"/>
      <c r="C36" s="74"/>
      <c r="D36" s="74"/>
      <c r="E36" s="74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</row>
    <row r="37" ht="20.1" customHeight="1" spans="1:243">
      <c r="A37" s="72"/>
      <c r="B37" s="72"/>
      <c r="C37" s="72"/>
      <c r="D37" s="72"/>
      <c r="E37" s="72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</row>
    <row r="38" ht="20.1" customHeight="1" spans="1:243">
      <c r="A38" s="76"/>
      <c r="B38" s="76"/>
      <c r="C38" s="76"/>
      <c r="D38" s="76"/>
      <c r="E38" s="76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</row>
    <row r="39" ht="20.1" customHeight="1" spans="1:243">
      <c r="A39" s="76"/>
      <c r="B39" s="76"/>
      <c r="C39" s="76"/>
      <c r="D39" s="76"/>
      <c r="E39" s="76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</row>
    <row r="40" ht="20.1" customHeight="1" spans="1:243">
      <c r="A40" s="76"/>
      <c r="B40" s="76"/>
      <c r="C40" s="76"/>
      <c r="D40" s="76"/>
      <c r="E40" s="76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</row>
    <row r="41" ht="20.1" customHeight="1" spans="1:243">
      <c r="A41" s="76"/>
      <c r="B41" s="76"/>
      <c r="C41" s="76"/>
      <c r="D41" s="76"/>
      <c r="E41" s="76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</row>
    <row r="42" ht="20.1" customHeight="1" spans="1:243">
      <c r="A42" s="76"/>
      <c r="B42" s="76"/>
      <c r="C42" s="76"/>
      <c r="D42" s="76"/>
      <c r="E42" s="76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</row>
    <row r="43" ht="20.1" customHeight="1" spans="1:243">
      <c r="A43" s="76"/>
      <c r="B43" s="76"/>
      <c r="C43" s="76"/>
      <c r="D43" s="76"/>
      <c r="E43" s="76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</row>
    <row r="44" ht="20.1" customHeight="1" spans="1:243">
      <c r="A44" s="76"/>
      <c r="B44" s="76"/>
      <c r="C44" s="76"/>
      <c r="D44" s="76"/>
      <c r="E44" s="76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</row>
    <row r="45" ht="20.1" customHeight="1" spans="1:243">
      <c r="A45" s="76"/>
      <c r="B45" s="76"/>
      <c r="C45" s="76"/>
      <c r="D45" s="76"/>
      <c r="E45" s="76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</row>
    <row r="46" ht="20.1" customHeight="1" spans="1:243">
      <c r="A46" s="76"/>
      <c r="B46" s="76"/>
      <c r="C46" s="76"/>
      <c r="D46" s="76"/>
      <c r="E46" s="76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</row>
    <row r="47" ht="20.1" customHeight="1" spans="1:243">
      <c r="A47" s="76"/>
      <c r="B47" s="76"/>
      <c r="C47" s="76"/>
      <c r="D47" s="76"/>
      <c r="E47" s="76"/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G10" sqref="G10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338</v>
      </c>
      <c r="I1" s="98"/>
    </row>
    <row r="2" ht="25.5" customHeight="1" spans="1:9">
      <c r="A2" s="41" t="s">
        <v>339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58" t="s">
        <v>340</v>
      </c>
      <c r="B4" s="58" t="s">
        <v>341</v>
      </c>
      <c r="C4" s="50" t="s">
        <v>342</v>
      </c>
      <c r="D4" s="50"/>
      <c r="E4" s="60"/>
      <c r="F4" s="60"/>
      <c r="G4" s="60"/>
      <c r="H4" s="50"/>
      <c r="I4" s="98"/>
    </row>
    <row r="5" ht="20.1" customHeight="1" spans="1:9">
      <c r="A5" s="90"/>
      <c r="B5" s="90"/>
      <c r="C5" s="107" t="s">
        <v>62</v>
      </c>
      <c r="D5" s="108" t="s">
        <v>215</v>
      </c>
      <c r="E5" s="109" t="s">
        <v>343</v>
      </c>
      <c r="F5" s="110"/>
      <c r="G5" s="110"/>
      <c r="H5" s="111" t="s">
        <v>220</v>
      </c>
      <c r="I5" s="98"/>
    </row>
    <row r="6" ht="20.1" customHeight="1" spans="1:9">
      <c r="A6" s="90"/>
      <c r="B6" s="90"/>
      <c r="C6" s="107"/>
      <c r="D6" s="108"/>
      <c r="E6" s="53" t="s">
        <v>77</v>
      </c>
      <c r="F6" s="53" t="s">
        <v>344</v>
      </c>
      <c r="G6" s="81" t="s">
        <v>345</v>
      </c>
      <c r="H6" s="111"/>
      <c r="I6" s="98"/>
    </row>
    <row r="7" ht="29" customHeight="1" spans="1:9">
      <c r="A7" s="112" t="s">
        <v>87</v>
      </c>
      <c r="B7" s="112" t="s">
        <v>346</v>
      </c>
      <c r="C7" s="113">
        <f>E7</f>
        <v>50000</v>
      </c>
      <c r="D7" s="113">
        <v>0</v>
      </c>
      <c r="E7" s="113">
        <f>SUM(F7:H7)</f>
        <v>50000</v>
      </c>
      <c r="F7" s="113">
        <v>0</v>
      </c>
      <c r="G7" s="113">
        <v>50000</v>
      </c>
      <c r="H7" s="114"/>
      <c r="I7" s="98"/>
    </row>
    <row r="8" ht="29" customHeight="1" spans="1:9">
      <c r="A8" s="112">
        <v>109101</v>
      </c>
      <c r="B8" s="115" t="s">
        <v>1</v>
      </c>
      <c r="C8" s="113">
        <f>E8</f>
        <v>50000</v>
      </c>
      <c r="D8" s="113">
        <v>0</v>
      </c>
      <c r="E8" s="113">
        <f>SUM(F8:H8)</f>
        <v>50000</v>
      </c>
      <c r="F8" s="113">
        <v>0</v>
      </c>
      <c r="G8" s="113">
        <v>50000</v>
      </c>
      <c r="H8" s="116"/>
      <c r="I8" s="98"/>
    </row>
    <row r="9" ht="20.1" customHeight="1" spans="1:9">
      <c r="A9" s="99"/>
      <c r="B9" s="99"/>
      <c r="C9" s="99"/>
      <c r="D9" s="99"/>
      <c r="E9" s="102"/>
      <c r="F9" s="99"/>
      <c r="G9" s="99"/>
      <c r="H9" s="103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0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2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0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4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2"/>
      <c r="F18" s="99"/>
      <c r="G18" s="99"/>
      <c r="H18" s="103"/>
      <c r="I18" s="103"/>
    </row>
    <row r="19" ht="20.1" customHeight="1" spans="1:9">
      <c r="A19" s="102"/>
      <c r="B19" s="102"/>
      <c r="C19" s="102"/>
      <c r="D19" s="102"/>
      <c r="E19" s="102"/>
      <c r="F19" s="99"/>
      <c r="G19" s="99"/>
      <c r="H19" s="103"/>
      <c r="I19" s="103"/>
    </row>
    <row r="20" ht="20.1" customHeight="1" spans="1:9">
      <c r="A20" s="103"/>
      <c r="B20" s="103"/>
      <c r="C20" s="103"/>
      <c r="D20" s="103"/>
      <c r="E20" s="105"/>
      <c r="F20" s="103"/>
      <c r="G20" s="103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347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348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349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110</v>
      </c>
      <c r="F5" s="53" t="s">
        <v>62</v>
      </c>
      <c r="G5" s="53" t="s">
        <v>106</v>
      </c>
      <c r="H5" s="50" t="s">
        <v>107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82</v>
      </c>
      <c r="B7" s="61" t="s">
        <v>83</v>
      </c>
      <c r="C7" s="61" t="s">
        <v>84</v>
      </c>
      <c r="D7" s="61" t="s">
        <v>334</v>
      </c>
      <c r="E7" s="61" t="s">
        <v>350</v>
      </c>
      <c r="F7" s="62">
        <f>SUM(G7,H7)</f>
        <v>0</v>
      </c>
      <c r="G7" s="63" t="s">
        <v>351</v>
      </c>
      <c r="H7" s="64" t="s">
        <v>352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353</v>
      </c>
      <c r="I1" s="98"/>
    </row>
    <row r="2" ht="25.5" customHeight="1" spans="1:9">
      <c r="A2" s="41" t="s">
        <v>354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81" t="s">
        <v>340</v>
      </c>
      <c r="B4" s="81" t="s">
        <v>341</v>
      </c>
      <c r="C4" s="50" t="s">
        <v>342</v>
      </c>
      <c r="D4" s="50"/>
      <c r="E4" s="60"/>
      <c r="F4" s="60"/>
      <c r="G4" s="60"/>
      <c r="H4" s="50"/>
      <c r="I4" s="98"/>
    </row>
    <row r="5" ht="20.1" customHeight="1" spans="1:9">
      <c r="A5" s="81"/>
      <c r="B5" s="81"/>
      <c r="C5" s="82" t="s">
        <v>62</v>
      </c>
      <c r="D5" s="52" t="s">
        <v>215</v>
      </c>
      <c r="E5" s="83" t="s">
        <v>343</v>
      </c>
      <c r="F5" s="84"/>
      <c r="G5" s="85"/>
      <c r="H5" s="86" t="s">
        <v>220</v>
      </c>
      <c r="I5" s="98"/>
    </row>
    <row r="6" ht="33.75" customHeight="1" spans="1:9">
      <c r="A6" s="58"/>
      <c r="B6" s="58"/>
      <c r="C6" s="87"/>
      <c r="D6" s="59"/>
      <c r="E6" s="88" t="s">
        <v>77</v>
      </c>
      <c r="F6" s="89" t="s">
        <v>344</v>
      </c>
      <c r="G6" s="90" t="s">
        <v>345</v>
      </c>
      <c r="H6" s="91"/>
      <c r="I6" s="98"/>
    </row>
    <row r="7" ht="20.1" customHeight="1" spans="1:9">
      <c r="A7" s="61" t="s">
        <v>334</v>
      </c>
      <c r="B7" s="61" t="s">
        <v>355</v>
      </c>
      <c r="C7" s="92">
        <f>SUM(D7,E7,H7)</f>
        <v>0</v>
      </c>
      <c r="D7" s="93" t="s">
        <v>356</v>
      </c>
      <c r="E7" s="93">
        <f>SUM(F7,G7)</f>
        <v>0</v>
      </c>
      <c r="F7" s="93" t="s">
        <v>357</v>
      </c>
      <c r="G7" s="94" t="s">
        <v>358</v>
      </c>
      <c r="H7" s="95" t="s">
        <v>359</v>
      </c>
      <c r="I7" s="106"/>
    </row>
    <row r="8" ht="20.1" customHeight="1" spans="1:9">
      <c r="A8" s="96"/>
      <c r="B8" s="96"/>
      <c r="C8" s="96"/>
      <c r="D8" s="96"/>
      <c r="E8" s="97"/>
      <c r="F8" s="96"/>
      <c r="G8" s="96"/>
      <c r="H8" s="98"/>
      <c r="I8" s="98"/>
    </row>
    <row r="9" ht="20.1" customHeight="1" spans="1:9">
      <c r="A9" s="99"/>
      <c r="B9" s="99"/>
      <c r="C9" s="99"/>
      <c r="D9" s="99"/>
      <c r="E9" s="100"/>
      <c r="F9" s="101"/>
      <c r="G9" s="101"/>
      <c r="H9" s="98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2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0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2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0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4"/>
      <c r="F18" s="99"/>
      <c r="G18" s="99"/>
      <c r="H18" s="103"/>
      <c r="I18" s="103"/>
    </row>
    <row r="19" ht="20.1" customHeight="1" spans="1:9">
      <c r="A19" s="99"/>
      <c r="B19" s="99"/>
      <c r="C19" s="99"/>
      <c r="D19" s="99"/>
      <c r="E19" s="102"/>
      <c r="F19" s="99"/>
      <c r="G19" s="99"/>
      <c r="H19" s="103"/>
      <c r="I19" s="103"/>
    </row>
    <row r="20" ht="20.1" customHeight="1" spans="1:9">
      <c r="A20" s="102"/>
      <c r="B20" s="102"/>
      <c r="C20" s="102"/>
      <c r="D20" s="102"/>
      <c r="E20" s="102"/>
      <c r="F20" s="99"/>
      <c r="G20" s="99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  <row r="30" ht="20.1" customHeight="1" spans="1:9">
      <c r="A30" s="103"/>
      <c r="B30" s="103"/>
      <c r="C30" s="103"/>
      <c r="D30" s="103"/>
      <c r="E30" s="105"/>
      <c r="F30" s="103"/>
      <c r="G30" s="103"/>
      <c r="H30" s="103"/>
      <c r="I30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360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361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362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110</v>
      </c>
      <c r="F5" s="53" t="s">
        <v>62</v>
      </c>
      <c r="G5" s="53" t="s">
        <v>106</v>
      </c>
      <c r="H5" s="50" t="s">
        <v>107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87</v>
      </c>
      <c r="B7" s="61" t="s">
        <v>87</v>
      </c>
      <c r="C7" s="61" t="s">
        <v>87</v>
      </c>
      <c r="D7" s="61" t="s">
        <v>87</v>
      </c>
      <c r="E7" s="61" t="s">
        <v>87</v>
      </c>
      <c r="F7" s="62" t="s">
        <v>87</v>
      </c>
      <c r="G7" s="63" t="s">
        <v>87</v>
      </c>
      <c r="H7" s="64" t="s">
        <v>87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A2" sqref="A2:L2"/>
    </sheetView>
  </sheetViews>
  <sheetFormatPr defaultColWidth="9" defaultRowHeight="25.5" customHeight="1" outlineLevelRow="6"/>
  <cols>
    <col min="1" max="1" width="35.1666666666667" style="30" customWidth="1"/>
    <col min="5" max="5" width="38.5" style="30" customWidth="1"/>
    <col min="6" max="12" width="25" style="30" customWidth="1"/>
  </cols>
  <sheetData>
    <row r="1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363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7</v>
      </c>
    </row>
    <row r="4" customHeight="1" spans="1:12">
      <c r="A4" s="34" t="s">
        <v>364</v>
      </c>
      <c r="B4" s="34" t="s">
        <v>365</v>
      </c>
      <c r="C4" s="34"/>
      <c r="D4" s="34"/>
      <c r="E4" s="34" t="s">
        <v>366</v>
      </c>
      <c r="F4" s="34" t="s">
        <v>367</v>
      </c>
      <c r="G4" s="34" t="s">
        <v>368</v>
      </c>
      <c r="H4" s="34" t="s">
        <v>368</v>
      </c>
      <c r="I4" s="34" t="s">
        <v>368</v>
      </c>
      <c r="J4" s="34" t="s">
        <v>368</v>
      </c>
      <c r="K4" s="34" t="s">
        <v>368</v>
      </c>
      <c r="L4" s="34" t="s">
        <v>368</v>
      </c>
    </row>
    <row r="5" customHeight="1" spans="1:12">
      <c r="A5" s="34"/>
      <c r="B5" s="34" t="s">
        <v>369</v>
      </c>
      <c r="C5" s="34" t="s">
        <v>370</v>
      </c>
      <c r="D5" s="34" t="s">
        <v>371</v>
      </c>
      <c r="E5" s="34"/>
      <c r="F5" s="34"/>
      <c r="G5" s="34" t="s">
        <v>372</v>
      </c>
      <c r="H5" s="34" t="s">
        <v>372</v>
      </c>
      <c r="I5" s="35" t="s">
        <v>373</v>
      </c>
      <c r="J5" s="35" t="s">
        <v>373</v>
      </c>
      <c r="K5" s="35" t="s">
        <v>374</v>
      </c>
      <c r="L5" s="35" t="s">
        <v>374</v>
      </c>
    </row>
    <row r="6" customHeight="1" spans="1:12">
      <c r="A6" s="34"/>
      <c r="B6" s="34"/>
      <c r="C6" s="34"/>
      <c r="D6" s="34"/>
      <c r="E6" s="34"/>
      <c r="F6" s="34"/>
      <c r="G6" s="34" t="s">
        <v>375</v>
      </c>
      <c r="H6" s="35" t="s">
        <v>376</v>
      </c>
      <c r="I6" s="35" t="s">
        <v>375</v>
      </c>
      <c r="J6" s="35" t="s">
        <v>376</v>
      </c>
      <c r="K6" s="35" t="s">
        <v>375</v>
      </c>
      <c r="L6" s="35" t="s">
        <v>376</v>
      </c>
    </row>
    <row r="7" customHeight="1" spans="1:12">
      <c r="A7" s="36" t="s">
        <v>335</v>
      </c>
      <c r="B7" s="37" t="s">
        <v>158</v>
      </c>
      <c r="C7" s="37" t="s">
        <v>370</v>
      </c>
      <c r="D7" s="37" t="e">
        <f>B7-C7</f>
        <v>#VALUE!</v>
      </c>
      <c r="E7" s="36" t="s">
        <v>87</v>
      </c>
      <c r="F7" s="36" t="s">
        <v>367</v>
      </c>
      <c r="G7" s="36" t="s">
        <v>377</v>
      </c>
      <c r="H7" s="36" t="s">
        <v>378</v>
      </c>
      <c r="I7" s="36" t="s">
        <v>379</v>
      </c>
      <c r="J7" s="36" t="s">
        <v>380</v>
      </c>
      <c r="K7" s="36" t="s">
        <v>381</v>
      </c>
      <c r="L7" s="36" t="s">
        <v>382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workbookViewId="0">
      <selection activeCell="L7" sqref="L7"/>
    </sheetView>
  </sheetViews>
  <sheetFormatPr defaultColWidth="9" defaultRowHeight="14.25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77777777778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383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384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341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385</v>
      </c>
      <c r="B5" s="7" t="s">
        <v>386</v>
      </c>
      <c r="C5" s="7" t="s">
        <v>387</v>
      </c>
      <c r="D5" s="7"/>
      <c r="E5" s="7"/>
      <c r="F5" s="7" t="s">
        <v>388</v>
      </c>
      <c r="G5" s="7"/>
      <c r="H5" s="7"/>
      <c r="I5" s="29"/>
    </row>
    <row r="6" ht="21" customHeight="1" spans="1:8">
      <c r="A6" s="7"/>
      <c r="B6" s="7"/>
      <c r="C6" s="7"/>
      <c r="D6" s="7"/>
      <c r="E6" s="7"/>
      <c r="F6" s="7" t="s">
        <v>389</v>
      </c>
      <c r="G6" s="7" t="s">
        <v>370</v>
      </c>
      <c r="H6" s="7" t="s">
        <v>371</v>
      </c>
    </row>
    <row r="7" ht="21" customHeight="1" spans="1:8">
      <c r="A7" s="7"/>
      <c r="B7" s="9" t="s">
        <v>390</v>
      </c>
      <c r="C7" s="10" t="s">
        <v>391</v>
      </c>
      <c r="D7" s="10"/>
      <c r="E7" s="10"/>
      <c r="F7" s="11"/>
      <c r="G7" s="11">
        <v>1120741</v>
      </c>
      <c r="H7" s="12"/>
    </row>
    <row r="8" ht="21" customHeight="1" spans="1:8">
      <c r="A8" s="7"/>
      <c r="B8" s="9" t="s">
        <v>392</v>
      </c>
      <c r="C8" s="10" t="s">
        <v>393</v>
      </c>
      <c r="D8" s="10"/>
      <c r="E8" s="10"/>
      <c r="F8" s="11"/>
      <c r="G8" s="11">
        <v>225000</v>
      </c>
      <c r="H8" s="12"/>
    </row>
    <row r="9" ht="21" customHeight="1" spans="1:8">
      <c r="A9" s="7"/>
      <c r="B9" s="9" t="s">
        <v>394</v>
      </c>
      <c r="C9" s="10" t="s">
        <v>395</v>
      </c>
      <c r="D9" s="10"/>
      <c r="E9" s="10"/>
      <c r="F9" s="11"/>
      <c r="G9" s="11">
        <v>50000</v>
      </c>
      <c r="H9" s="12"/>
    </row>
    <row r="10" ht="21" customHeight="1" spans="1:8">
      <c r="A10" s="7"/>
      <c r="B10" s="9" t="s">
        <v>396</v>
      </c>
      <c r="C10" s="10"/>
      <c r="D10" s="10"/>
      <c r="E10" s="10"/>
      <c r="F10" s="11"/>
      <c r="G10" s="11"/>
      <c r="H10" s="12"/>
    </row>
    <row r="11" ht="21" customHeight="1" spans="1:8">
      <c r="A11" s="7"/>
      <c r="B11" s="9" t="s">
        <v>397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398</v>
      </c>
      <c r="C12" s="9"/>
      <c r="D12" s="9"/>
      <c r="E12" s="9"/>
      <c r="F12" s="11">
        <f>SUM(F7:F11)</f>
        <v>0</v>
      </c>
      <c r="G12" s="11">
        <f>SUM(G7:G11)</f>
        <v>1395741</v>
      </c>
      <c r="H12" s="12">
        <f>SUM(H7:H11)</f>
        <v>0</v>
      </c>
    </row>
    <row r="13" ht="61.5" customHeight="1" spans="1:8">
      <c r="A13" s="7" t="s">
        <v>399</v>
      </c>
      <c r="B13" s="13" t="s">
        <v>400</v>
      </c>
      <c r="C13" s="13"/>
      <c r="D13" s="13"/>
      <c r="E13" s="13"/>
      <c r="F13" s="13"/>
      <c r="G13" s="13"/>
      <c r="H13" s="13"/>
    </row>
    <row r="14" ht="21" customHeight="1" spans="1:8">
      <c r="A14" s="14" t="s">
        <v>401</v>
      </c>
      <c r="B14" s="7" t="s">
        <v>402</v>
      </c>
      <c r="C14" s="7" t="s">
        <v>403</v>
      </c>
      <c r="D14" s="7" t="s">
        <v>375</v>
      </c>
      <c r="E14" s="7"/>
      <c r="F14" s="7"/>
      <c r="G14" s="7" t="s">
        <v>404</v>
      </c>
      <c r="H14" s="7"/>
    </row>
    <row r="15" ht="21" customHeight="1" spans="1:8">
      <c r="A15" s="15"/>
      <c r="B15" s="14" t="s">
        <v>405</v>
      </c>
      <c r="C15" s="7" t="s">
        <v>406</v>
      </c>
      <c r="D15" s="16" t="s">
        <v>407</v>
      </c>
      <c r="E15" s="17" t="s">
        <v>408</v>
      </c>
      <c r="F15" s="18"/>
      <c r="G15" s="8" t="s">
        <v>409</v>
      </c>
      <c r="H15" s="8"/>
    </row>
    <row r="16" ht="21" customHeight="1" spans="1:8">
      <c r="A16" s="15"/>
      <c r="B16" s="15"/>
      <c r="C16" s="7"/>
      <c r="D16" s="16" t="s">
        <v>410</v>
      </c>
      <c r="E16" s="17" t="s">
        <v>411</v>
      </c>
      <c r="F16" s="18"/>
      <c r="G16" s="8" t="s">
        <v>412</v>
      </c>
      <c r="H16" s="8"/>
    </row>
    <row r="17" ht="21" customHeight="1" spans="1:8">
      <c r="A17" s="15"/>
      <c r="B17" s="15"/>
      <c r="C17" s="7"/>
      <c r="D17" s="16" t="s">
        <v>413</v>
      </c>
      <c r="E17" s="19" t="s">
        <v>414</v>
      </c>
      <c r="F17" s="20"/>
      <c r="G17" s="8" t="s">
        <v>415</v>
      </c>
      <c r="H17" s="8"/>
    </row>
    <row r="18" ht="21" customHeight="1" spans="1:8">
      <c r="A18" s="15"/>
      <c r="B18" s="15"/>
      <c r="C18" s="7"/>
      <c r="D18" s="16" t="s">
        <v>416</v>
      </c>
      <c r="E18" s="21"/>
      <c r="F18" s="8"/>
      <c r="G18" s="8"/>
      <c r="H18" s="8"/>
    </row>
    <row r="19" ht="21" customHeight="1" spans="1:8">
      <c r="A19" s="15"/>
      <c r="B19" s="15"/>
      <c r="C19" s="7" t="s">
        <v>417</v>
      </c>
      <c r="D19" s="22" t="s">
        <v>407</v>
      </c>
      <c r="E19" s="23" t="s">
        <v>418</v>
      </c>
      <c r="F19" s="24"/>
      <c r="G19" s="8" t="s">
        <v>419</v>
      </c>
      <c r="H19" s="8"/>
    </row>
    <row r="20" ht="21" customHeight="1" spans="1:8">
      <c r="A20" s="15"/>
      <c r="B20" s="15"/>
      <c r="C20" s="7"/>
      <c r="D20" s="25" t="s">
        <v>410</v>
      </c>
      <c r="E20" s="21" t="s">
        <v>420</v>
      </c>
      <c r="F20" s="8"/>
      <c r="G20" s="8" t="s">
        <v>421</v>
      </c>
      <c r="H20" s="8"/>
    </row>
    <row r="21" ht="21" customHeight="1" spans="1:8">
      <c r="A21" s="15"/>
      <c r="B21" s="15"/>
      <c r="C21" s="7"/>
      <c r="D21" s="25" t="s">
        <v>413</v>
      </c>
      <c r="E21" s="21" t="s">
        <v>422</v>
      </c>
      <c r="F21" s="8"/>
      <c r="G21" s="8" t="s">
        <v>423</v>
      </c>
      <c r="H21" s="8"/>
    </row>
    <row r="22" ht="21" customHeight="1" spans="1:8">
      <c r="A22" s="15"/>
      <c r="B22" s="15"/>
      <c r="C22" s="26" t="s">
        <v>424</v>
      </c>
      <c r="D22" s="16" t="s">
        <v>407</v>
      </c>
      <c r="E22" s="19" t="s">
        <v>106</v>
      </c>
      <c r="F22" s="20"/>
      <c r="G22" s="27" t="s">
        <v>425</v>
      </c>
      <c r="H22" s="27"/>
    </row>
    <row r="23" ht="21" customHeight="1" spans="1:8">
      <c r="A23" s="15"/>
      <c r="B23" s="15"/>
      <c r="C23" s="26"/>
      <c r="D23" s="16" t="s">
        <v>410</v>
      </c>
      <c r="E23" s="19" t="s">
        <v>426</v>
      </c>
      <c r="F23" s="20"/>
      <c r="G23" s="27" t="s">
        <v>427</v>
      </c>
      <c r="H23" s="27"/>
    </row>
    <row r="24" ht="21" customHeight="1" spans="1:8">
      <c r="A24" s="15"/>
      <c r="B24" s="15"/>
      <c r="C24" s="26"/>
      <c r="D24" s="16" t="s">
        <v>413</v>
      </c>
      <c r="E24" s="19"/>
      <c r="F24" s="20"/>
      <c r="G24" s="27"/>
      <c r="H24" s="27"/>
    </row>
    <row r="25" ht="21" customHeight="1" spans="1:8">
      <c r="A25" s="15"/>
      <c r="B25" s="15"/>
      <c r="C25" s="26" t="s">
        <v>428</v>
      </c>
      <c r="D25" s="16" t="s">
        <v>407</v>
      </c>
      <c r="E25" s="19" t="s">
        <v>429</v>
      </c>
      <c r="F25" s="20"/>
      <c r="G25" s="27" t="s">
        <v>430</v>
      </c>
      <c r="H25" s="27"/>
    </row>
    <row r="26" ht="21" customHeight="1" spans="1:8">
      <c r="A26" s="15"/>
      <c r="B26" s="15"/>
      <c r="C26" s="26"/>
      <c r="D26" s="16" t="s">
        <v>410</v>
      </c>
      <c r="E26" s="19" t="s">
        <v>431</v>
      </c>
      <c r="F26" s="20"/>
      <c r="G26" s="27" t="s">
        <v>432</v>
      </c>
      <c r="H26" s="27"/>
    </row>
    <row r="27" ht="21" customHeight="1" spans="1:8">
      <c r="A27" s="15"/>
      <c r="B27" s="28"/>
      <c r="C27" s="26"/>
      <c r="D27" s="16" t="s">
        <v>413</v>
      </c>
      <c r="E27" s="19"/>
      <c r="F27" s="20"/>
      <c r="G27" s="27"/>
      <c r="H27" s="27"/>
    </row>
    <row r="28" ht="21" customHeight="1" spans="1:8">
      <c r="A28" s="15"/>
      <c r="B28" s="26" t="s">
        <v>373</v>
      </c>
      <c r="C28" s="26" t="s">
        <v>433</v>
      </c>
      <c r="D28" s="16" t="s">
        <v>407</v>
      </c>
      <c r="E28" s="19"/>
      <c r="F28" s="20"/>
      <c r="G28" s="27"/>
      <c r="H28" s="27"/>
    </row>
    <row r="29" ht="21" customHeight="1" spans="1:8">
      <c r="A29" s="15"/>
      <c r="B29" s="26"/>
      <c r="C29" s="26"/>
      <c r="D29" s="16" t="s">
        <v>410</v>
      </c>
      <c r="E29" s="19"/>
      <c r="F29" s="20"/>
      <c r="G29" s="27"/>
      <c r="H29" s="27"/>
    </row>
    <row r="30" ht="21" customHeight="1" spans="1:8">
      <c r="A30" s="15"/>
      <c r="B30" s="26"/>
      <c r="C30" s="26"/>
      <c r="D30" s="16" t="s">
        <v>413</v>
      </c>
      <c r="E30" s="19"/>
      <c r="F30" s="20"/>
      <c r="G30" s="27"/>
      <c r="H30" s="27"/>
    </row>
    <row r="31" ht="21" customHeight="1" spans="1:8">
      <c r="A31" s="15"/>
      <c r="B31" s="26"/>
      <c r="C31" s="26" t="s">
        <v>434</v>
      </c>
      <c r="D31" s="16" t="s">
        <v>407</v>
      </c>
      <c r="E31" s="19"/>
      <c r="F31" s="20"/>
      <c r="G31" s="27"/>
      <c r="H31" s="27"/>
    </row>
    <row r="32" ht="21" customHeight="1" spans="1:8">
      <c r="A32" s="15"/>
      <c r="B32" s="26"/>
      <c r="C32" s="26"/>
      <c r="D32" s="16" t="s">
        <v>410</v>
      </c>
      <c r="E32" s="19"/>
      <c r="F32" s="20"/>
      <c r="G32" s="27"/>
      <c r="H32" s="27"/>
    </row>
    <row r="33" ht="21" customHeight="1" spans="1:8">
      <c r="A33" s="15"/>
      <c r="B33" s="26"/>
      <c r="C33" s="26"/>
      <c r="D33" s="16" t="s">
        <v>413</v>
      </c>
      <c r="E33" s="19"/>
      <c r="F33" s="20"/>
      <c r="G33" s="27"/>
      <c r="H33" s="27"/>
    </row>
    <row r="34" ht="21" customHeight="1" spans="1:8">
      <c r="A34" s="15"/>
      <c r="B34" s="26"/>
      <c r="C34" s="26" t="s">
        <v>435</v>
      </c>
      <c r="D34" s="16" t="s">
        <v>407</v>
      </c>
      <c r="E34" s="19"/>
      <c r="F34" s="20"/>
      <c r="G34" s="27"/>
      <c r="H34" s="27"/>
    </row>
    <row r="35" ht="21" customHeight="1" spans="1:8">
      <c r="A35" s="15"/>
      <c r="B35" s="26"/>
      <c r="C35" s="26"/>
      <c r="D35" s="16" t="s">
        <v>410</v>
      </c>
      <c r="E35" s="19"/>
      <c r="F35" s="20"/>
      <c r="G35" s="27"/>
      <c r="H35" s="27"/>
    </row>
    <row r="36" ht="21" customHeight="1" spans="1:8">
      <c r="A36" s="15"/>
      <c r="B36" s="26"/>
      <c r="C36" s="26"/>
      <c r="D36" s="16" t="s">
        <v>413</v>
      </c>
      <c r="E36" s="19"/>
      <c r="F36" s="20"/>
      <c r="G36" s="27"/>
      <c r="H36" s="27"/>
    </row>
    <row r="37" ht="21" customHeight="1" spans="1:8">
      <c r="A37" s="15"/>
      <c r="B37" s="26"/>
      <c r="C37" s="26" t="s">
        <v>436</v>
      </c>
      <c r="D37" s="16" t="s">
        <v>407</v>
      </c>
      <c r="E37" s="19"/>
      <c r="F37" s="20"/>
      <c r="G37" s="27"/>
      <c r="H37" s="27"/>
    </row>
    <row r="38" ht="21" customHeight="1" spans="1:8">
      <c r="A38" s="15"/>
      <c r="B38" s="26"/>
      <c r="C38" s="26"/>
      <c r="D38" s="16" t="s">
        <v>410</v>
      </c>
      <c r="E38" s="19"/>
      <c r="F38" s="20"/>
      <c r="G38" s="27"/>
      <c r="H38" s="27"/>
    </row>
    <row r="39" ht="21" customHeight="1" spans="1:8">
      <c r="A39" s="15"/>
      <c r="B39" s="26"/>
      <c r="C39" s="26"/>
      <c r="D39" s="16" t="s">
        <v>413</v>
      </c>
      <c r="E39" s="19"/>
      <c r="F39" s="20"/>
      <c r="G39" s="27"/>
      <c r="H39" s="27"/>
    </row>
    <row r="40" ht="21" customHeight="1" spans="1:8">
      <c r="A40" s="15"/>
      <c r="B40" s="26" t="s">
        <v>437</v>
      </c>
      <c r="C40" s="26" t="s">
        <v>374</v>
      </c>
      <c r="D40" s="16" t="s">
        <v>407</v>
      </c>
      <c r="E40" s="19"/>
      <c r="F40" s="20"/>
      <c r="G40" s="27"/>
      <c r="H40" s="27"/>
    </row>
    <row r="41" ht="21" customHeight="1" spans="1:8">
      <c r="A41" s="15"/>
      <c r="B41" s="26"/>
      <c r="C41" s="26"/>
      <c r="D41" s="16" t="s">
        <v>410</v>
      </c>
      <c r="E41" s="19"/>
      <c r="F41" s="20"/>
      <c r="G41" s="27"/>
      <c r="H41" s="27"/>
    </row>
    <row r="42" ht="21" customHeight="1" spans="1:8">
      <c r="A42" s="28"/>
      <c r="B42" s="26"/>
      <c r="C42" s="26"/>
      <c r="D42" s="16" t="s">
        <v>413</v>
      </c>
      <c r="E42" s="19"/>
      <c r="F42" s="20"/>
      <c r="G42" s="27"/>
      <c r="H42" s="27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2021-04-20T03:45:00Z</dcterms:created>
  <dcterms:modified xsi:type="dcterms:W3CDTF">2021-05-25T02:52:03Z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5A1D52E778894AF5B5EBD325A63B557E</vt:lpwstr>
  </property>
</Properties>
</file>