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975" windowHeight="12525" tabRatio="763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2022整体目标绩效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E7" i="12"/>
  <c r="C7"/>
  <c r="F7" i="11"/>
  <c r="E9" i="10"/>
  <c r="E8"/>
  <c r="E7"/>
  <c r="C7"/>
  <c r="F26" i="8"/>
  <c r="E26"/>
  <c r="G19"/>
  <c r="F9"/>
  <c r="G8"/>
  <c r="F8"/>
  <c r="E8"/>
  <c r="F21" i="7"/>
  <c r="F20"/>
  <c r="F19"/>
  <c r="F18"/>
  <c r="F17"/>
  <c r="F16"/>
  <c r="F15"/>
  <c r="F14"/>
  <c r="F13"/>
  <c r="F12"/>
  <c r="F11"/>
  <c r="AV10"/>
  <c r="T10"/>
  <c r="F10"/>
  <c r="E10"/>
  <c r="F9"/>
  <c r="F8"/>
  <c r="E7"/>
  <c r="G20" i="6"/>
  <c r="H19"/>
  <c r="G19"/>
  <c r="G18"/>
  <c r="G17"/>
  <c r="G16"/>
  <c r="G15"/>
  <c r="G14"/>
  <c r="G13"/>
  <c r="H12"/>
  <c r="G12"/>
  <c r="G11"/>
  <c r="G10"/>
  <c r="G9"/>
  <c r="H8"/>
  <c r="G8"/>
  <c r="AG7"/>
  <c r="AD7"/>
  <c r="AA7"/>
  <c r="Z7"/>
  <c r="W7"/>
  <c r="T7"/>
  <c r="Q7"/>
  <c r="P7"/>
  <c r="M7"/>
  <c r="J7"/>
  <c r="I7"/>
  <c r="H7"/>
  <c r="G7"/>
  <c r="F7"/>
  <c r="E7"/>
  <c r="H39" i="5"/>
  <c r="G39"/>
  <c r="F39"/>
  <c r="E39"/>
  <c r="D39"/>
  <c r="D37"/>
  <c r="D36"/>
  <c r="D35"/>
  <c r="D34"/>
  <c r="D33"/>
  <c r="D32"/>
  <c r="D31"/>
  <c r="D30"/>
  <c r="D28"/>
  <c r="D27"/>
  <c r="H6"/>
  <c r="G6"/>
  <c r="F6"/>
  <c r="E6"/>
  <c r="D6"/>
  <c r="F13" i="4"/>
  <c r="F12"/>
  <c r="F11"/>
  <c r="F10"/>
  <c r="F9"/>
  <c r="F8"/>
  <c r="H7"/>
  <c r="G7"/>
  <c r="F7"/>
  <c r="H9" i="3"/>
  <c r="H8"/>
  <c r="D41" i="2"/>
  <c r="B41"/>
  <c r="D36"/>
  <c r="B36"/>
</calcChain>
</file>

<file path=xl/sharedStrings.xml><?xml version="1.0" encoding="utf-8"?>
<sst xmlns="http://schemas.openxmlformats.org/spreadsheetml/2006/main" count="985" uniqueCount="557">
  <si>
    <t>中国共产主义青年团四川省阿坝州黑水县委员会</t>
  </si>
  <si>
    <t>2022年部门预算</t>
  </si>
  <si>
    <t>报送日期： 2022 年 1 月 20 日</t>
  </si>
  <si>
    <t>表1</t>
  </si>
  <si>
    <t>部门收支总表</t>
  </si>
  <si>
    <t>单位名称：中国共产主义青年团四川省阿坝州黑水县委员会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</si>
  <si>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</si>
  <si>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</si>
  <si>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</si>
  <si>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</si>
  <si>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</si>
  <si>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</si>
  <si>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</si>
  <si>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</si>
  <si>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</si>
  <si>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</si>
  <si>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</si>
  <si>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</si>
  <si>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</si>
  <si>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</si>
  <si>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</si>
  <si>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</si>
  <si>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</si>
  <si>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</si>
  <si>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</si>
  <si>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</si>
  <si>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</si>
  <si>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</si>
  <si>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</si>
  <si>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</si>
  <si>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</si>
  <si>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</si>
  <si>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</si>
  <si>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</si>
  <si>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</si>
  <si>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</si>
  <si>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</si>
  <si>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</si>
  <si>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</si>
  <si>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</si>
  <si>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</si>
  <si>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</si>
  <si>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</si>
  <si>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</si>
  <si>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</si>
  <si>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</si>
  <si>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</si>
  <si>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</si>
  <si>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</si>
  <si>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</si>
  <si>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</si>
  <si>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</si>
  <si>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</si>
  <si>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</si>
  <si>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</si>
  <si>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</si>
  <si>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</si>
  <si>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</si>
  <si>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</si>
  <si>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</si>
  <si>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</si>
  <si>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</si>
  <si>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</si>
  <si>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</si>
  <si>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</si>
  <si>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</si>
  <si>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</si>
  <si>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</si>
  <si>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</si>
  <si>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</si>
  <si>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</si>
  <si>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</si>
  <si>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</si>
  <si>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</si>
  <si>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</si>
  <si>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</si>
  <si>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</si>
  <si>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</si>
  <si>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</si>
  <si>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</si>
  <si>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</si>
  <si>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</si>
  <si>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</si>
  <si>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</si>
  <si>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</si>
  <si>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</si>
  <si>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</si>
  <si>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</si>
  <si>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</si>
  <si>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</si>
  <si>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0</t>
  </si>
  <si>
    <t>01</t>
  </si>
  <si>
    <t>行政运行</t>
  </si>
  <si>
    <t>05</t>
  </si>
  <si>
    <t xml:space="preserve">  机关事业单位基本养老保险缴费支出</t>
  </si>
  <si>
    <t>208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</si>
  <si>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</si>
  <si>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</si>
  <si>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</si>
  <si>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</si>
  <si>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</si>
  <si>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</si>
  <si>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</si>
  <si>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</si>
  <si>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</si>
  <si>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</si>
  <si>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</si>
  <si>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</si>
  <si>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:中国共产主义青年团四川省阿坝州黑水县委员会</t>
  </si>
  <si>
    <t>基本支出</t>
  </si>
  <si>
    <t>项目支出</t>
  </si>
  <si>
    <t>上缴上级支出</t>
  </si>
  <si>
    <t>对附属单位补助支出</t>
  </si>
  <si>
    <t>单位名称（科目）</t>
  </si>
  <si>
    <t>145800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</si>
  <si>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</si>
  <si>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</si>
  <si>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</si>
  <si>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</si>
  <si>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</si>
  <si>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</si>
  <si>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</si>
  <si>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</si>
  <si>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</si>
  <si>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</si>
  <si>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</si>
  <si>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</si>
  <si>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</si>
  <si>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</si>
  <si>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</si>
  <si>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</si>
  <si>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</si>
  <si>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</si>
  <si>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</si>
  <si>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</si>
  <si>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</si>
  <si>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</si>
  <si>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</si>
  <si>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</si>
  <si>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</si>
  <si>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</si>
  <si>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</si>
  <si>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</si>
  <si>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</si>
  <si>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</si>
  <si>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</si>
  <si>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</si>
  <si>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</si>
  <si>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</si>
  <si>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</si>
  <si>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</si>
  <si>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</si>
  <si>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</si>
  <si>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</si>
  <si>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</si>
  <si>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</si>
  <si>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</si>
  <si>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</si>
  <si>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</si>
  <si>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</si>
  <si>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</si>
  <si>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：中国共产主义青年团四川省阿坝州黑水县委员会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</si>
  <si>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</si>
  <si>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</si>
  <si>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</si>
  <si>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</si>
  <si>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</si>
  <si>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</si>
  <si>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</si>
  <si>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</si>
  <si>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</si>
  <si>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</si>
  <si>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</si>
  <si>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</si>
  <si>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</si>
  <si>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</si>
  <si>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</si>
  <si>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</si>
  <si>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</si>
  <si>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</si>
  <si>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>110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</si>
  <si>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</si>
  <si>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</si>
  <si>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</si>
  <si>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</si>
  <si>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</si>
  <si>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</si>
  <si>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</si>
  <si>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电费</t>
  </si>
  <si>
    <t xml:space="preserve">    邮电费</t>
  </si>
  <si>
    <t xml:space="preserve">    差旅费</t>
  </si>
  <si>
    <t xml:space="preserve">    公务接待费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</si>
  <si>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</si>
  <si>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</si>
  <si>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</si>
  <si>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</si>
  <si>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</si>
  <si>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</si>
  <si>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</si>
  <si>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</si>
  <si>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</si>
  <si>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</si>
  <si>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</si>
  <si>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</si>
  <si>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</si>
  <si>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</si>
  <si>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</si>
  <si>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</si>
  <si>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</si>
  <si>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</si>
  <si>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</si>
  <si>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</si>
  <si>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</si>
  <si>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</si>
  <si>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</si>
  <si>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</si>
  <si>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</si>
  <si>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</si>
  <si>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</si>
  <si>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</si>
  <si>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</si>
  <si>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</si>
  <si>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</si>
  <si>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</si>
  <si>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</si>
  <si>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</si>
  <si>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</si>
  <si>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</si>
  <si>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</si>
  <si>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</si>
  <si>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</si>
  <si>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</si>
  <si>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</si>
  <si>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</si>
  <si>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</si>
  <si>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</si>
  <si>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</si>
  <si>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</si>
  <si>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</si>
  <si>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</si>
  <si>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</si>
  <si>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</si>
  <si>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</si>
  <si>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</si>
  <si>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</si>
  <si>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</si>
  <si>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</si>
  <si>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</si>
  <si>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</si>
  <si>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</si>
  <si>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</si>
  <si>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</si>
  <si>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</si>
  <si>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</si>
  <si>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</si>
  <si>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</si>
  <si>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</si>
  <si>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</si>
  <si>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</si>
  <si>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</si>
  <si>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</si>
  <si>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</si>
  <si>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</si>
  <si>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</si>
  <si>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</si>
  <si>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</si>
  <si>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</si>
  <si>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</si>
  <si>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</si>
  <si>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</si>
  <si>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</si>
  <si>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</si>
  <si>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</si>
  <si>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</si>
  <si>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</si>
  <si>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</si>
  <si>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</si>
  <si>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</si>
  <si>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</si>
  <si>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</si>
  <si>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</si>
  <si>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</si>
  <si>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</si>
  <si>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</si>
  <si>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</si>
  <si>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</si>
  <si>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</si>
  <si>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</si>
  <si>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</si>
  <si>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</si>
  <si>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</si>
  <si>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</si>
  <si>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</si>
  <si>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</si>
  <si>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</si>
  <si>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</si>
  <si>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</si>
  <si>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</si>
  <si>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</si>
  <si>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</si>
  <si>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</si>
  <si>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</si>
  <si>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</si>
  <si>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</si>
  <si>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</si>
  <si>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</si>
  <si>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</si>
  <si>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</si>
  <si>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</si>
  <si>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</si>
  <si>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</si>
  <si>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</si>
  <si>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</si>
  <si>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</si>
  <si>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</si>
  <si>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</si>
  <si>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</si>
  <si>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</si>
  <si>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</si>
  <si>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</si>
  <si>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</si>
  <si>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</si>
  <si>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</si>
  <si>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</si>
  <si>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</si>
  <si>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</si>
  <si>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</si>
  <si>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</si>
  <si>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</si>
  <si>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</si>
  <si>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</si>
  <si>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</si>
  <si>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</si>
  <si>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</si>
  <si>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</si>
  <si>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</si>
  <si>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</si>
  <si>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</si>
  <si>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</si>
  <si>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</si>
  <si>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</si>
  <si>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</si>
  <si>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</si>
  <si>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</si>
  <si>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</si>
  <si>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</si>
  <si>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</si>
  <si>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</si>
  <si>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</si>
  <si>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</si>
  <si>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</si>
  <si>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</si>
  <si>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</si>
  <si>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</si>
  <si>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</si>
  <si>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</si>
  <si>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</si>
  <si>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</si>
  <si>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</si>
  <si>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</si>
  <si>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</si>
  <si>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</si>
  <si>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</si>
  <si>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</si>
  <si>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</si>
  <si>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</si>
  <si>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</si>
  <si>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</si>
  <si>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</si>
  <si>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</si>
  <si>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</si>
  <si>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</si>
  <si>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</si>
  <si>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</si>
  <si>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</si>
  <si>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</si>
  <si>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</si>
  <si>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</si>
  <si>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</si>
  <si>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</si>
  <si>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</si>
  <si>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</si>
  <si>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</si>
  <si>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</si>
  <si>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</si>
  <si>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</si>
  <si>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</si>
  <si>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</si>
  <si>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</si>
  <si>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</si>
  <si>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</si>
  <si>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</si>
  <si>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</si>
  <si>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</si>
  <si>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</si>
  <si>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</si>
  <si>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</si>
  <si>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</si>
  <si>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一般公共服务支出</t>
  </si>
  <si>
    <t>群众团体事务</t>
  </si>
  <si>
    <t>201</t>
  </si>
  <si>
    <t>29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</si>
  <si>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</si>
  <si>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</si>
  <si>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</si>
  <si>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</si>
  <si>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</si>
  <si>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</si>
  <si>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</si>
  <si>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</si>
  <si>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</si>
  <si>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</si>
  <si>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</si>
  <si>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</si>
  <si>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</si>
  <si>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</si>
  <si>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</si>
  <si>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</si>
  <si>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</si>
  <si>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金额(基本支出)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</si>
  <si>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</si>
  <si>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</si>
  <si>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</si>
  <si>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</si>
  <si>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</si>
  <si>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</si>
  <si>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</si>
  <si>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</si>
  <si>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</si>
  <si>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</si>
  <si>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</si>
  <si>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</si>
  <si>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</si>
  <si>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</si>
  <si>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</si>
  <si>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</si>
  <si>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</si>
  <si>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</si>
  <si>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</si>
  <si>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</si>
  <si>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>07</t>
  </si>
  <si>
    <t>17</t>
  </si>
  <si>
    <t>31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</si>
  <si>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</si>
  <si>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</si>
  <si>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</si>
  <si>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</si>
  <si>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</si>
  <si>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</si>
  <si>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</si>
  <si>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</si>
  <si>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>全县西部计划志愿者工资及五险</t>
  </si>
  <si>
    <t>s</t>
  </si>
  <si>
    <t>-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</si>
  <si>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</si>
  <si>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</si>
  <si>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</si>
  <si>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</si>
  <si>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</si>
  <si>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</si>
  <si>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</si>
  <si>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</si>
  <si>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</si>
  <si>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</si>
  <si>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</si>
  <si>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</si>
  <si>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</si>
  <si>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</si>
  <si>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</si>
  <si>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</si>
  <si>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</si>
  <si>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</si>
  <si>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</si>
  <si>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</si>
  <si>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</si>
  <si>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</si>
  <si>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</si>
  <si>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</si>
  <si>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</si>
  <si>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</si>
  <si>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</si>
  <si>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</si>
  <si>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</si>
  <si>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</si>
  <si>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</si>
  <si>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公车运行维护费</t>
  </si>
  <si>
    <t>保障单位日常运转，提高预算编制质量，严格执行预算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</si>
  <si>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</si>
  <si>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</si>
  <si>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</si>
  <si>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</si>
  <si>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</si>
  <si>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</si>
  <si>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22.5</t>
  </si>
  <si>
    <t>反向指标</t>
  </si>
  <si>
    <t>效益指标</t>
  </si>
  <si>
    <t>经济效益指标</t>
  </si>
  <si>
    <t>“三公经费”控制率[计算方法为：（三公经费实际支出数/预算安排数]×100%）</t>
  </si>
  <si>
    <t>100</t>
  </si>
  <si>
    <t>运转保障率</t>
  </si>
  <si>
    <t>＝</t>
  </si>
  <si>
    <t>正向指标</t>
  </si>
  <si>
    <t>数量指标</t>
  </si>
  <si>
    <t>科目调整次数</t>
  </si>
  <si>
    <t>次</t>
  </si>
  <si>
    <t>定额公用经费</t>
  </si>
  <si>
    <t>全县西部计划志愿者五险及团县委2名志愿者生活补助</t>
  </si>
  <si>
    <t>加强志愿者管理，保障志愿者相关权益。</t>
  </si>
  <si>
    <t>满意度指标</t>
  </si>
  <si>
    <t>服务对象满意度指标</t>
  </si>
  <si>
    <t>满意度</t>
  </si>
  <si>
    <t>≥</t>
  </si>
  <si>
    <t>90</t>
  </si>
  <si>
    <t>人/年</t>
  </si>
  <si>
    <t>预算年度:2022</t>
  </si>
  <si>
    <t>预算（单位）名称：</t>
  </si>
  <si>
    <t>110-县团委</t>
  </si>
  <si>
    <t>状态：业务经办审核已审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</si>
  <si>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</si>
  <si>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</si>
  <si>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</si>
  <si>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</si>
  <si>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</si>
  <si>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</si>
  <si>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&amp;NULL&amp;</t>
  </si>
  <si>
    <t>任务名称</t>
  </si>
  <si>
    <t>主要内容</t>
  </si>
  <si>
    <t>年度
主要
任务</t>
  </si>
  <si>
    <t>高度重视普法工作。</t>
  </si>
  <si>
    <t>提高干部职工法律知识水平。</t>
  </si>
  <si>
    <t>积极开展民族团结工作。</t>
  </si>
  <si>
    <t>围绕“三个离不开”和“五个认同”</t>
  </si>
  <si>
    <t xml:space="preserve">开展青年交友联谊活动和五四活动。
</t>
  </si>
  <si>
    <t>解决全县单身男女青年交友难的问题，做好青少年工作。</t>
  </si>
  <si>
    <t>扎实推进党建和党风廉政建设工作。</t>
  </si>
  <si>
    <t>增加“三公开”透明度等。</t>
  </si>
  <si>
    <t>部
门
整
体
绩
效
情
况</t>
  </si>
  <si>
    <t>整体绩效目标</t>
  </si>
  <si>
    <t xml:space="preserve">2022年，在县委县政府的统一安排部署下，我委积极开展志愿服务、青年创业就业、团务及青少年相关工作。坚持关心关爱留守儿童及全县单身青年，开展冬送温暖、五进六送等活动，协助政府教育部门做好中、小学学生的教育管理工作。
</t>
  </si>
  <si>
    <t>年度绩效指标</t>
  </si>
  <si>
    <t xml:space="preserve"> 三级指标</t>
  </si>
  <si>
    <t>绩效指标值</t>
  </si>
  <si>
    <t>权重</t>
  </si>
  <si>
    <t>时效指标</t>
  </si>
  <si>
    <t>留守儿童成长。</t>
  </si>
  <si>
    <t>80</t>
  </si>
  <si>
    <t>元/年</t>
  </si>
  <si>
    <t>20</t>
  </si>
  <si>
    <t>青少年及 团务工作满意度。</t>
  </si>
  <si>
    <t>70</t>
  </si>
  <si>
    <t>对</t>
  </si>
  <si>
    <t>30</t>
  </si>
  <si>
    <t>其他说明</t>
  </si>
  <si>
    <t>无此项内容。</t>
    <phoneticPr fontId="0" type="noConversion"/>
  </si>
  <si>
    <t>空表说明：此项无数据</t>
    <phoneticPr fontId="0" type="noConversion"/>
  </si>
  <si>
    <t>空表说明：无此项内容。</t>
    <phoneticPr fontId="0" type="noConversion"/>
  </si>
  <si>
    <t>空表说明：无此项内容</t>
    <phoneticPr fontId="0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</si>
</sst>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#.00"/>
    <numFmt numFmtId="178" formatCode="#,##0.0000"/>
    <numFmt numFmtId="179" formatCode="&quot;\&quot;#,##0.00_);\(&quot;\&quot;#,##0.00\)"/>
    <numFmt numFmtId="180" formatCode="0.00_);[Red]\(0.00\)"/>
    <numFmt numFmtId="181" formatCode="#,##0.00_ "/>
  </numFmts>
  <fonts count="35"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color rgb="FF7F7F7F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none"/>
    </fill>
  </fills>
  <borders count="2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1" fontId="0" fillId="0" borderId="0"/>
    <xf numFmtId="0" fontId="17" fillId="4" borderId="0"/>
  </cellStyleXfs>
  <cellXfs count="306">
    <xf numFmtId="1" fontId="0" fillId="0" borderId="0" xfId="0" applyNumberFormat="1" applyFill="1" applyAlignment="1"/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/>
    <xf numFmtId="0" fontId="6" fillId="0" borderId="21" xfId="0" applyNumberFormat="1" applyFont="1" applyFill="1" applyBorder="1" applyAlignment="1">
      <alignment vertical="center" wrapText="1"/>
    </xf>
    <xf numFmtId="1" fontId="6" fillId="0" borderId="22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>
      <alignment vertical="center" wrapText="1"/>
    </xf>
    <xf numFmtId="0" fontId="1" fillId="3" borderId="0" xfId="0" applyNumberFormat="1" applyFont="1" applyFill="1" applyAlignment="1"/>
    <xf numFmtId="0" fontId="11" fillId="3" borderId="0" xfId="0" applyNumberFormat="1" applyFont="1" applyFill="1" applyAlignment="1"/>
    <xf numFmtId="0" fontId="6" fillId="3" borderId="0" xfId="0" applyNumberFormat="1" applyFont="1" applyFill="1" applyAlignment="1">
      <alignment vertical="center"/>
    </xf>
    <xf numFmtId="1" fontId="1" fillId="0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3" fontId="6" fillId="0" borderId="24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 wrapText="1"/>
    </xf>
    <xf numFmtId="3" fontId="6" fillId="0" borderId="27" xfId="0" applyNumberFormat="1" applyFont="1" applyFill="1" applyBorder="1" applyAlignment="1">
      <alignment vertical="center" wrapText="1"/>
    </xf>
    <xf numFmtId="0" fontId="12" fillId="0" borderId="28" xfId="0" applyNumberFormat="1" applyFont="1" applyFill="1" applyBorder="1" applyAlignment="1"/>
    <xf numFmtId="0" fontId="13" fillId="0" borderId="29" xfId="0" applyNumberFormat="1" applyFont="1" applyFill="1" applyBorder="1" applyAlignment="1">
      <alignment horizontal="centerContinuous" vertical="center"/>
    </xf>
    <xf numFmtId="1" fontId="14" fillId="0" borderId="30" xfId="0" applyNumberFormat="1" applyFont="1" applyFill="1" applyBorder="1" applyAlignment="1"/>
    <xf numFmtId="0" fontId="13" fillId="0" borderId="31" xfId="0" applyNumberFormat="1" applyFont="1" applyFill="1" applyBorder="1" applyAlignment="1"/>
    <xf numFmtId="0" fontId="12" fillId="0" borderId="32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Alignment="1"/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49" fontId="6" fillId="0" borderId="33" xfId="0" applyNumberFormat="1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 wrapText="1"/>
    </xf>
    <xf numFmtId="3" fontId="6" fillId="0" borderId="36" xfId="0" applyNumberFormat="1" applyFont="1" applyFill="1" applyBorder="1" applyAlignment="1">
      <alignment vertical="center" wrapText="1"/>
    </xf>
    <xf numFmtId="3" fontId="6" fillId="0" borderId="37" xfId="0" applyNumberFormat="1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 wrapText="1"/>
    </xf>
    <xf numFmtId="3" fontId="6" fillId="0" borderId="36" xfId="0" applyNumberFormat="1" applyFont="1" applyFill="1" applyBorder="1" applyAlignment="1">
      <alignment vertical="center" wrapText="1"/>
    </xf>
    <xf numFmtId="3" fontId="6" fillId="0" borderId="37" xfId="0" applyNumberFormat="1" applyFont="1" applyFill="1" applyBorder="1" applyAlignment="1">
      <alignment vertical="center" wrapText="1"/>
    </xf>
    <xf numFmtId="0" fontId="6" fillId="0" borderId="38" xfId="0" applyNumberFormat="1" applyFont="1" applyFill="1" applyBorder="1" applyAlignment="1">
      <alignment horizontal="left"/>
    </xf>
    <xf numFmtId="49" fontId="6" fillId="0" borderId="39" xfId="0" applyNumberFormat="1" applyFont="1" applyFill="1" applyBorder="1" applyAlignment="1">
      <alignment vertical="center" wrapText="1"/>
    </xf>
    <xf numFmtId="49" fontId="6" fillId="0" borderId="40" xfId="0" applyNumberFormat="1" applyFont="1" applyFill="1" applyBorder="1" applyAlignment="1">
      <alignment vertical="center" wrapText="1"/>
    </xf>
    <xf numFmtId="3" fontId="6" fillId="0" borderId="41" xfId="0" applyNumberFormat="1" applyFont="1" applyFill="1" applyBorder="1" applyAlignment="1">
      <alignment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6" fillId="3" borderId="43" xfId="0" applyNumberFormat="1" applyFont="1" applyFill="1" applyBorder="1" applyAlignment="1">
      <alignment vertical="center" wrapText="1"/>
    </xf>
    <xf numFmtId="49" fontId="6" fillId="0" borderId="44" xfId="0" applyNumberFormat="1" applyFont="1" applyFill="1" applyBorder="1" applyAlignment="1">
      <alignment vertical="center" wrapText="1"/>
    </xf>
    <xf numFmtId="49" fontId="6" fillId="0" borderId="45" xfId="0" applyNumberFormat="1" applyFont="1" applyFill="1" applyBorder="1" applyAlignment="1">
      <alignment vertical="center" wrapText="1"/>
    </xf>
    <xf numFmtId="3" fontId="6" fillId="0" borderId="46" xfId="0" applyNumberFormat="1" applyFont="1" applyFill="1" applyBorder="1" applyAlignment="1">
      <alignment vertical="center" wrapText="1"/>
    </xf>
    <xf numFmtId="3" fontId="6" fillId="0" borderId="47" xfId="0" applyNumberFormat="1" applyFont="1" applyFill="1" applyBorder="1" applyAlignment="1">
      <alignment vertical="center" wrapText="1"/>
    </xf>
    <xf numFmtId="3" fontId="6" fillId="0" borderId="48" xfId="0" applyNumberFormat="1" applyFont="1" applyFill="1" applyBorder="1" applyAlignment="1">
      <alignment vertical="center" wrapText="1"/>
    </xf>
    <xf numFmtId="3" fontId="6" fillId="0" borderId="49" xfId="0" applyNumberFormat="1" applyFont="1" applyFill="1" applyBorder="1" applyAlignment="1">
      <alignment vertical="center" wrapText="1"/>
    </xf>
    <xf numFmtId="3" fontId="6" fillId="0" borderId="41" xfId="0" applyNumberFormat="1" applyFont="1" applyFill="1" applyBorder="1" applyAlignment="1">
      <alignment vertical="center" wrapText="1"/>
    </xf>
    <xf numFmtId="3" fontId="6" fillId="0" borderId="50" xfId="0" applyNumberFormat="1" applyFont="1" applyFill="1" applyBorder="1" applyAlignment="1">
      <alignment vertical="center" wrapText="1"/>
    </xf>
    <xf numFmtId="3" fontId="6" fillId="0" borderId="51" xfId="0" applyNumberFormat="1" applyFont="1" applyFill="1" applyBorder="1" applyAlignment="1">
      <alignment vertical="center" wrapText="1"/>
    </xf>
    <xf numFmtId="0" fontId="6" fillId="0" borderId="52" xfId="0" applyNumberFormat="1" applyFont="1" applyFill="1" applyBorder="1" applyAlignment="1">
      <alignment horizontal="center" vertical="center" wrapText="1"/>
    </xf>
    <xf numFmtId="0" fontId="6" fillId="3" borderId="53" xfId="0" applyNumberFormat="1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vertical="center" wrapText="1"/>
    </xf>
    <xf numFmtId="49" fontId="6" fillId="0" borderId="55" xfId="0" applyNumberFormat="1" applyFont="1" applyFill="1" applyBorder="1" applyAlignment="1">
      <alignment vertical="center" wrapText="1"/>
    </xf>
    <xf numFmtId="4" fontId="3" fillId="0" borderId="56" xfId="0" applyNumberFormat="1" applyFont="1" applyFill="1" applyBorder="1" applyAlignment="1">
      <alignment horizontal="right" vertical="center"/>
    </xf>
    <xf numFmtId="0" fontId="6" fillId="3" borderId="57" xfId="0" applyNumberFormat="1" applyFont="1" applyFill="1" applyBorder="1" applyAlignment="1">
      <alignment vertical="center"/>
    </xf>
    <xf numFmtId="0" fontId="1" fillId="3" borderId="58" xfId="0" applyNumberFormat="1" applyFont="1" applyFill="1" applyBorder="1" applyAlignment="1"/>
    <xf numFmtId="0" fontId="16" fillId="3" borderId="59" xfId="0" applyNumberFormat="1" applyFont="1" applyFill="1" applyBorder="1" applyAlignment="1"/>
    <xf numFmtId="0" fontId="16" fillId="3" borderId="0" xfId="0" applyNumberFormat="1" applyFont="1" applyFill="1" applyBorder="1" applyAlignment="1"/>
    <xf numFmtId="0" fontId="16" fillId="3" borderId="0" xfId="0" applyNumberFormat="1" applyFont="1" applyFill="1" applyAlignment="1"/>
    <xf numFmtId="0" fontId="16" fillId="0" borderId="60" xfId="0" applyNumberFormat="1" applyFont="1" applyFill="1" applyBorder="1" applyAlignment="1"/>
    <xf numFmtId="0" fontId="1" fillId="3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6" fillId="3" borderId="61" xfId="0" applyNumberFormat="1" applyFont="1" applyFill="1" applyBorder="1" applyAlignment="1">
      <alignment horizontal="center" vertical="center" wrapText="1"/>
    </xf>
    <xf numFmtId="3" fontId="8" fillId="0" borderId="62" xfId="0" applyNumberFormat="1" applyFont="1" applyFill="1" applyBorder="1" applyAlignment="1">
      <alignment vertical="center" wrapText="1"/>
    </xf>
    <xf numFmtId="176" fontId="6" fillId="0" borderId="63" xfId="0" applyNumberFormat="1" applyFont="1" applyFill="1" applyBorder="1" applyAlignment="1">
      <alignment horizontal="right" vertical="center" wrapText="1"/>
    </xf>
    <xf numFmtId="49" fontId="6" fillId="0" borderId="64" xfId="0" applyNumberFormat="1" applyFont="1" applyFill="1" applyBorder="1" applyAlignment="1">
      <alignment horizontal="right" vertical="center" wrapText="1"/>
    </xf>
    <xf numFmtId="0" fontId="1" fillId="0" borderId="65" xfId="0" applyNumberFormat="1" applyFont="1" applyFill="1" applyBorder="1" applyAlignment="1"/>
    <xf numFmtId="0" fontId="16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7" xfId="0" applyNumberFormat="1" applyFont="1" applyFill="1" applyBorder="1" applyAlignment="1">
      <alignment horizontal="center" vertical="center"/>
    </xf>
    <xf numFmtId="4" fontId="8" fillId="0" borderId="68" xfId="0" applyNumberFormat="1" applyFont="1" applyFill="1" applyBorder="1" applyAlignment="1">
      <alignment horizontal="center" vertical="center"/>
    </xf>
    <xf numFmtId="4" fontId="8" fillId="0" borderId="69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vertical="center"/>
    </xf>
    <xf numFmtId="0" fontId="6" fillId="0" borderId="71" xfId="0" applyNumberFormat="1" applyFont="1" applyFill="1" applyBorder="1" applyAlignment="1">
      <alignment vertical="center"/>
    </xf>
    <xf numFmtId="3" fontId="8" fillId="0" borderId="72" xfId="0" applyNumberFormat="1" applyFont="1" applyFill="1" applyBorder="1" applyAlignment="1">
      <alignment vertical="center" wrapText="1"/>
    </xf>
    <xf numFmtId="177" fontId="8" fillId="0" borderId="73" xfId="0" applyNumberFormat="1" applyFont="1" applyFill="1" applyBorder="1" applyAlignment="1">
      <alignment vertical="center" wrapText="1"/>
    </xf>
    <xf numFmtId="3" fontId="8" fillId="0" borderId="74" xfId="0" applyNumberFormat="1" applyFont="1" applyFill="1" applyBorder="1" applyAlignment="1">
      <alignment vertical="center" wrapText="1"/>
    </xf>
    <xf numFmtId="3" fontId="8" fillId="0" borderId="75" xfId="0" applyNumberFormat="1" applyFont="1" applyFill="1" applyBorder="1" applyAlignment="1">
      <alignment vertical="center" wrapText="1"/>
    </xf>
    <xf numFmtId="3" fontId="8" fillId="0" borderId="76" xfId="0" applyNumberFormat="1" applyFont="1" applyFill="1" applyBorder="1" applyAlignment="1">
      <alignment vertical="center" wrapText="1"/>
    </xf>
    <xf numFmtId="1" fontId="8" fillId="0" borderId="77" xfId="0" applyNumberFormat="1" applyFont="1" applyFill="1" applyBorder="1" applyAlignment="1">
      <alignment vertical="center"/>
    </xf>
    <xf numFmtId="3" fontId="8" fillId="0" borderId="78" xfId="0" applyNumberFormat="1" applyFont="1" applyFill="1" applyBorder="1" applyAlignment="1">
      <alignment vertical="center" wrapText="1"/>
    </xf>
    <xf numFmtId="3" fontId="8" fillId="0" borderId="79" xfId="0" applyNumberFormat="1" applyFont="1" applyFill="1" applyBorder="1" applyAlignment="1">
      <alignment vertical="center" wrapText="1"/>
    </xf>
    <xf numFmtId="177" fontId="8" fillId="0" borderId="80" xfId="0" applyNumberFormat="1" applyFont="1" applyFill="1" applyBorder="1" applyAlignment="1">
      <alignment vertical="center" wrapText="1"/>
    </xf>
    <xf numFmtId="0" fontId="8" fillId="0" borderId="81" xfId="0" applyNumberFormat="1" applyFont="1" applyFill="1" applyBorder="1" applyAlignment="1">
      <alignment horizontal="center" vertical="center"/>
    </xf>
    <xf numFmtId="0" fontId="8" fillId="0" borderId="82" xfId="0" applyNumberFormat="1" applyFont="1" applyFill="1" applyBorder="1" applyAlignment="1">
      <alignment horizontal="center" vertical="center"/>
    </xf>
    <xf numFmtId="177" fontId="8" fillId="0" borderId="83" xfId="0" applyNumberFormat="1" applyFont="1" applyFill="1" applyBorder="1" applyAlignment="1">
      <alignment vertical="center" wrapText="1"/>
    </xf>
    <xf numFmtId="177" fontId="8" fillId="0" borderId="84" xfId="0" applyNumberFormat="1" applyFont="1" applyFill="1" applyBorder="1" applyAlignment="1">
      <alignment vertical="center" wrapText="1"/>
    </xf>
    <xf numFmtId="0" fontId="8" fillId="0" borderId="85" xfId="0" applyNumberFormat="1" applyFont="1" applyFill="1" applyBorder="1" applyAlignment="1">
      <alignment vertical="center"/>
    </xf>
    <xf numFmtId="177" fontId="8" fillId="0" borderId="86" xfId="0" applyNumberFormat="1" applyFont="1" applyFill="1" applyBorder="1" applyAlignment="1">
      <alignment vertical="center" wrapText="1"/>
    </xf>
    <xf numFmtId="177" fontId="8" fillId="0" borderId="87" xfId="0" applyNumberFormat="1" applyFont="1" applyFill="1" applyBorder="1" applyAlignment="1">
      <alignment vertical="center" wrapText="1"/>
    </xf>
    <xf numFmtId="3" fontId="8" fillId="0" borderId="88" xfId="0" applyNumberFormat="1" applyFont="1" applyFill="1" applyBorder="1" applyAlignment="1">
      <alignment horizontal="right" vertical="center" wrapText="1"/>
    </xf>
    <xf numFmtId="177" fontId="8" fillId="0" borderId="89" xfId="0" applyNumberFormat="1" applyFont="1" applyFill="1" applyBorder="1" applyAlignment="1">
      <alignment vertical="center" wrapText="1"/>
    </xf>
    <xf numFmtId="177" fontId="8" fillId="0" borderId="90" xfId="0" applyNumberFormat="1" applyFont="1" applyFill="1" applyBorder="1" applyAlignment="1">
      <alignment vertical="center" wrapText="1"/>
    </xf>
    <xf numFmtId="3" fontId="8" fillId="0" borderId="91" xfId="0" applyNumberFormat="1" applyFont="1" applyFill="1" applyBorder="1" applyAlignment="1">
      <alignment horizontal="right" vertical="center" wrapText="1"/>
    </xf>
    <xf numFmtId="177" fontId="8" fillId="0" borderId="92" xfId="0" applyNumberFormat="1" applyFont="1" applyFill="1" applyBorder="1" applyAlignment="1">
      <alignment vertical="center" wrapText="1"/>
    </xf>
    <xf numFmtId="177" fontId="8" fillId="0" borderId="93" xfId="0" applyNumberFormat="1" applyFont="1" applyFill="1" applyBorder="1" applyAlignment="1">
      <alignment vertical="center" wrapText="1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/>
    <xf numFmtId="0" fontId="8" fillId="3" borderId="0" xfId="0" applyNumberFormat="1" applyFont="1" applyFill="1" applyAlignment="1"/>
    <xf numFmtId="0" fontId="8" fillId="3" borderId="94" xfId="0" applyNumberFormat="1" applyFont="1" applyFill="1" applyBorder="1" applyAlignment="1">
      <alignment horizontal="center" vertical="center" wrapText="1"/>
    </xf>
    <xf numFmtId="0" fontId="8" fillId="0" borderId="95" xfId="0" applyNumberFormat="1" applyFont="1" applyFill="1" applyBorder="1" applyAlignment="1">
      <alignment horizontal="center" vertical="center" wrapText="1"/>
    </xf>
    <xf numFmtId="49" fontId="8" fillId="0" borderId="96" xfId="0" applyNumberFormat="1" applyFont="1" applyFill="1" applyBorder="1" applyAlignment="1">
      <alignment vertical="center" wrapText="1"/>
    </xf>
    <xf numFmtId="49" fontId="8" fillId="0" borderId="97" xfId="0" applyNumberFormat="1" applyFont="1" applyFill="1" applyBorder="1" applyAlignment="1">
      <alignment vertical="center" wrapText="1"/>
    </xf>
    <xf numFmtId="3" fontId="8" fillId="0" borderId="98" xfId="0" applyNumberFormat="1" applyFont="1" applyFill="1" applyBorder="1" applyAlignment="1">
      <alignment vertical="center" wrapText="1"/>
    </xf>
    <xf numFmtId="0" fontId="1" fillId="3" borderId="99" xfId="0" applyNumberFormat="1" applyFont="1" applyFill="1" applyBorder="1" applyAlignment="1">
      <alignment horizontal="left"/>
    </xf>
    <xf numFmtId="49" fontId="1" fillId="0" borderId="100" xfId="0" applyNumberFormat="1" applyFont="1" applyFill="1" applyBorder="1" applyAlignment="1"/>
    <xf numFmtId="0" fontId="1" fillId="0" borderId="101" xfId="0" applyNumberFormat="1" applyFont="1" applyFill="1" applyBorder="1" applyAlignment="1">
      <alignment horizontal="left" vertical="center"/>
    </xf>
    <xf numFmtId="0" fontId="12" fillId="3" borderId="102" xfId="0" applyNumberFormat="1" applyFont="1" applyFill="1" applyBorder="1" applyAlignment="1">
      <alignment horizontal="center" vertical="center"/>
    </xf>
    <xf numFmtId="0" fontId="12" fillId="0" borderId="103" xfId="0" applyNumberFormat="1" applyFont="1" applyFill="1" applyBorder="1" applyAlignment="1">
      <alignment horizontal="center" vertical="center"/>
    </xf>
    <xf numFmtId="0" fontId="12" fillId="3" borderId="104" xfId="0" applyNumberFormat="1" applyFont="1" applyFill="1" applyBorder="1" applyAlignment="1"/>
    <xf numFmtId="0" fontId="13" fillId="3" borderId="105" xfId="0" applyNumberFormat="1" applyFont="1" applyFill="1" applyBorder="1" applyAlignment="1">
      <alignment horizontal="center" vertical="center"/>
    </xf>
    <xf numFmtId="0" fontId="15" fillId="3" borderId="106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/>
    <xf numFmtId="0" fontId="12" fillId="3" borderId="0" xfId="0" applyNumberFormat="1" applyFont="1" applyFill="1" applyAlignment="1">
      <alignment horizontal="center" vertical="center"/>
    </xf>
    <xf numFmtId="0" fontId="12" fillId="3" borderId="0" xfId="0" applyNumberFormat="1" applyFont="1" applyFill="1" applyAlignment="1"/>
    <xf numFmtId="0" fontId="8" fillId="3" borderId="0" xfId="0" applyNumberFormat="1" applyFont="1" applyFill="1" applyAlignment="1">
      <alignment vertical="center"/>
    </xf>
    <xf numFmtId="0" fontId="8" fillId="3" borderId="0" xfId="0" applyNumberFormat="1" applyFont="1" applyFill="1" applyAlignment="1">
      <alignment horizontal="right" vertical="center"/>
    </xf>
    <xf numFmtId="3" fontId="8" fillId="0" borderId="107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/>
    <xf numFmtId="0" fontId="6" fillId="0" borderId="108" xfId="0" applyNumberFormat="1" applyFont="1" applyFill="1" applyBorder="1" applyAlignment="1">
      <alignment vertical="center"/>
    </xf>
    <xf numFmtId="1" fontId="1" fillId="0" borderId="109" xfId="0" applyNumberFormat="1" applyFont="1" applyFill="1" applyBorder="1" applyAlignment="1">
      <alignment wrapText="1"/>
    </xf>
    <xf numFmtId="0" fontId="19" fillId="3" borderId="110" xfId="0" applyNumberFormat="1" applyFont="1" applyFill="1" applyBorder="1" applyAlignment="1"/>
    <xf numFmtId="3" fontId="6" fillId="0" borderId="111" xfId="0" applyNumberFormat="1" applyFont="1" applyFill="1" applyBorder="1" applyAlignment="1">
      <alignment vertical="center" wrapText="1"/>
    </xf>
    <xf numFmtId="3" fontId="6" fillId="0" borderId="112" xfId="0" applyNumberFormat="1" applyFont="1" applyFill="1" applyBorder="1" applyAlignment="1">
      <alignment vertical="center" wrapText="1"/>
    </xf>
    <xf numFmtId="1" fontId="20" fillId="0" borderId="0" xfId="0" applyNumberFormat="1" applyFont="1" applyFill="1" applyAlignment="1"/>
    <xf numFmtId="1" fontId="21" fillId="0" borderId="0" xfId="0" applyNumberFormat="1" applyFont="1" applyFill="1" applyAlignment="1"/>
    <xf numFmtId="178" fontId="22" fillId="0" borderId="0" xfId="0" applyNumberFormat="1" applyFont="1" applyFill="1" applyAlignment="1">
      <alignment horizontal="center" vertical="top"/>
    </xf>
    <xf numFmtId="1" fontId="23" fillId="0" borderId="0" xfId="0" applyNumberFormat="1" applyFont="1" applyFill="1" applyAlignment="1">
      <alignment horizontal="center" vertical="center"/>
    </xf>
    <xf numFmtId="1" fontId="24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3" fontId="8" fillId="0" borderId="113" xfId="0" applyNumberFormat="1" applyFont="1" applyFill="1" applyBorder="1" applyAlignment="1">
      <alignment horizontal="center" vertical="center" wrapText="1"/>
    </xf>
    <xf numFmtId="3" fontId="8" fillId="0" borderId="114" xfId="0" applyNumberFormat="1" applyFont="1" applyFill="1" applyBorder="1" applyAlignment="1">
      <alignment horizontal="center" vertical="center" wrapText="1"/>
    </xf>
    <xf numFmtId="3" fontId="8" fillId="0" borderId="115" xfId="0" applyNumberFormat="1" applyFont="1" applyFill="1" applyBorder="1" applyAlignment="1">
      <alignment horizontal="center" vertical="center" wrapText="1"/>
    </xf>
    <xf numFmtId="3" fontId="8" fillId="0" borderId="116" xfId="0" applyNumberFormat="1" applyFont="1" applyFill="1" applyBorder="1" applyAlignment="1">
      <alignment horizontal="center" vertical="center" wrapText="1"/>
    </xf>
    <xf numFmtId="177" fontId="18" fillId="0" borderId="117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/>
    </xf>
    <xf numFmtId="1" fontId="1" fillId="0" borderId="118" xfId="0" applyNumberFormat="1" applyFont="1" applyFill="1" applyBorder="1" applyAlignment="1">
      <alignment horizontal="center"/>
    </xf>
    <xf numFmtId="49" fontId="1" fillId="0" borderId="119" xfId="0" applyNumberFormat="1" applyFont="1" applyFill="1" applyBorder="1" applyAlignment="1">
      <alignment horizontal="center"/>
    </xf>
    <xf numFmtId="3" fontId="8" fillId="0" borderId="120" xfId="0" applyNumberFormat="1" applyFont="1" applyFill="1" applyBorder="1" applyAlignment="1">
      <alignment horizontal="center" vertical="center" wrapText="1"/>
    </xf>
    <xf numFmtId="3" fontId="8" fillId="0" borderId="121" xfId="0" applyNumberFormat="1" applyFont="1" applyFill="1" applyBorder="1" applyAlignment="1">
      <alignment horizontal="center" vertical="center" wrapText="1"/>
    </xf>
    <xf numFmtId="49" fontId="12" fillId="0" borderId="122" xfId="0" applyNumberFormat="1" applyFont="1" applyFill="1" applyBorder="1" applyAlignment="1">
      <alignment horizontal="center"/>
    </xf>
    <xf numFmtId="0" fontId="28" fillId="0" borderId="194" xfId="0" applyNumberFormat="1" applyFont="1" applyFill="1" applyBorder="1" applyAlignment="1">
      <alignment horizontal="center" vertical="center" wrapText="1"/>
    </xf>
    <xf numFmtId="0" fontId="28" fillId="0" borderId="195" xfId="0" applyNumberFormat="1" applyFont="1" applyFill="1" applyBorder="1" applyAlignment="1">
      <alignment vertical="center" wrapText="1"/>
    </xf>
    <xf numFmtId="0" fontId="28" fillId="0" borderId="196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196" xfId="0" applyNumberFormat="1" applyFont="1" applyFill="1" applyBorder="1" applyAlignment="1">
      <alignment horizontal="left" vertical="center" wrapText="1"/>
    </xf>
    <xf numFmtId="0" fontId="28" fillId="0" borderId="197" xfId="0" applyNumberFormat="1" applyFont="1" applyFill="1" applyBorder="1" applyAlignment="1">
      <alignment horizontal="left" vertical="center" wrapText="1"/>
    </xf>
    <xf numFmtId="0" fontId="28" fillId="0" borderId="199" xfId="0" applyNumberFormat="1" applyFont="1" applyFill="1" applyBorder="1" applyAlignment="1">
      <alignment horizontal="left" vertical="center" wrapText="1"/>
    </xf>
    <xf numFmtId="0" fontId="30" fillId="0" borderId="201" xfId="0" applyNumberFormat="1" applyFont="1" applyFill="1" applyBorder="1" applyAlignment="1">
      <alignment horizontal="center" vertical="center" wrapText="1"/>
    </xf>
    <xf numFmtId="180" fontId="28" fillId="4" borderId="213" xfId="1" applyNumberFormat="1" applyFont="1" applyFill="1" applyBorder="1" applyAlignment="1">
      <alignment horizontal="right" vertical="center" wrapText="1"/>
    </xf>
    <xf numFmtId="180" fontId="28" fillId="4" borderId="214" xfId="1" applyNumberFormat="1" applyFont="1" applyFill="1" applyBorder="1" applyAlignment="1">
      <alignment horizontal="right" vertical="center"/>
    </xf>
    <xf numFmtId="180" fontId="28" fillId="3" borderId="215" xfId="1" applyNumberFormat="1" applyFont="1" applyFill="1" applyBorder="1" applyAlignment="1">
      <alignment horizontal="right" vertical="center" wrapText="1"/>
    </xf>
    <xf numFmtId="0" fontId="28" fillId="4" borderId="217" xfId="1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>
      <alignment vertical="center" wrapText="1"/>
    </xf>
    <xf numFmtId="0" fontId="33" fillId="3" borderId="0" xfId="0" applyNumberFormat="1" applyFont="1" applyFill="1" applyAlignment="1">
      <alignment vertical="center" wrapText="1"/>
    </xf>
    <xf numFmtId="0" fontId="34" fillId="0" borderId="0" xfId="0" applyNumberFormat="1" applyFont="1" applyFill="1" applyAlignment="1">
      <alignment vertical="center" wrapText="1"/>
    </xf>
    <xf numFmtId="181" fontId="8" fillId="0" borderId="113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/>
    </xf>
    <xf numFmtId="0" fontId="8" fillId="0" borderId="124" xfId="0" applyNumberFormat="1" applyFont="1" applyFill="1" applyBorder="1" applyAlignment="1">
      <alignment horizontal="center" vertical="center"/>
    </xf>
    <xf numFmtId="0" fontId="8" fillId="0" borderId="123" xfId="0" applyNumberFormat="1" applyFont="1" applyFill="1" applyBorder="1" applyAlignment="1">
      <alignment horizontal="center" vertical="center"/>
    </xf>
    <xf numFmtId="179" fontId="6" fillId="0" borderId="128" xfId="0" applyNumberFormat="1" applyFont="1" applyFill="1" applyBorder="1" applyAlignment="1">
      <alignment horizontal="center" vertical="center" wrapText="1"/>
    </xf>
    <xf numFmtId="179" fontId="6" fillId="0" borderId="127" xfId="0" applyNumberFormat="1" applyFont="1" applyFill="1" applyBorder="1" applyAlignment="1">
      <alignment horizontal="center" vertical="center" wrapText="1"/>
    </xf>
    <xf numFmtId="0" fontId="6" fillId="0" borderId="130" xfId="0" applyNumberFormat="1" applyFont="1" applyFill="1" applyBorder="1" applyAlignment="1">
      <alignment horizontal="center" vertical="center" wrapText="1"/>
    </xf>
    <xf numFmtId="0" fontId="6" fillId="0" borderId="129" xfId="0" applyNumberFormat="1" applyFont="1" applyFill="1" applyBorder="1" applyAlignment="1">
      <alignment horizontal="center" vertical="center" wrapText="1"/>
    </xf>
    <xf numFmtId="0" fontId="6" fillId="0" borderId="137" xfId="0" applyNumberFormat="1" applyFont="1" applyFill="1" applyBorder="1" applyAlignment="1">
      <alignment horizontal="center" vertical="center" wrapText="1"/>
    </xf>
    <xf numFmtId="0" fontId="6" fillId="0" borderId="138" xfId="0" applyNumberFormat="1" applyFont="1" applyFill="1" applyBorder="1" applyAlignment="1">
      <alignment horizontal="center" vertical="center" wrapText="1"/>
    </xf>
    <xf numFmtId="0" fontId="6" fillId="0" borderId="134" xfId="0" applyNumberFormat="1" applyFont="1" applyFill="1" applyBorder="1" applyAlignment="1">
      <alignment horizontal="center" vertical="center" wrapText="1"/>
    </xf>
    <xf numFmtId="0" fontId="6" fillId="0" borderId="126" xfId="0" applyNumberFormat="1" applyFont="1" applyFill="1" applyBorder="1" applyAlignment="1">
      <alignment horizontal="center" vertical="center" wrapText="1"/>
    </xf>
    <xf numFmtId="0" fontId="6" fillId="0" borderId="125" xfId="0" applyNumberFormat="1" applyFont="1" applyFill="1" applyBorder="1" applyAlignment="1">
      <alignment horizontal="center" vertical="center" wrapText="1"/>
    </xf>
    <xf numFmtId="0" fontId="6" fillId="0" borderId="133" xfId="0" applyNumberFormat="1" applyFont="1" applyFill="1" applyBorder="1" applyAlignment="1">
      <alignment horizontal="center" vertical="center"/>
    </xf>
    <xf numFmtId="0" fontId="6" fillId="0" borderId="132" xfId="0" applyNumberFormat="1" applyFont="1" applyFill="1" applyBorder="1" applyAlignment="1">
      <alignment horizontal="center" vertical="center"/>
    </xf>
    <xf numFmtId="0" fontId="6" fillId="0" borderId="131" xfId="0" applyNumberFormat="1" applyFont="1" applyFill="1" applyBorder="1" applyAlignment="1">
      <alignment horizontal="center" vertical="center"/>
    </xf>
    <xf numFmtId="0" fontId="6" fillId="0" borderId="141" xfId="0" applyNumberFormat="1" applyFont="1" applyFill="1" applyBorder="1" applyAlignment="1">
      <alignment horizontal="center" vertical="center" wrapText="1"/>
    </xf>
    <xf numFmtId="0" fontId="6" fillId="0" borderId="140" xfId="0" applyNumberFormat="1" applyFont="1" applyFill="1" applyBorder="1" applyAlignment="1">
      <alignment horizontal="center" vertical="center" wrapText="1"/>
    </xf>
    <xf numFmtId="0" fontId="6" fillId="0" borderId="139" xfId="0" applyNumberFormat="1" applyFont="1" applyFill="1" applyBorder="1" applyAlignment="1">
      <alignment horizontal="center" vertical="center" wrapText="1"/>
    </xf>
    <xf numFmtId="1" fontId="1" fillId="0" borderId="144" xfId="0" applyNumberFormat="1" applyFont="1" applyFill="1" applyBorder="1" applyAlignment="1">
      <alignment horizontal="center" vertical="center"/>
    </xf>
    <xf numFmtId="1" fontId="1" fillId="0" borderId="143" xfId="0" applyNumberFormat="1" applyFont="1" applyFill="1" applyBorder="1" applyAlignment="1">
      <alignment horizontal="center" vertical="center"/>
    </xf>
    <xf numFmtId="1" fontId="1" fillId="0" borderId="142" xfId="0" applyNumberFormat="1" applyFont="1" applyFill="1" applyBorder="1" applyAlignment="1">
      <alignment horizontal="center" vertical="center"/>
    </xf>
    <xf numFmtId="0" fontId="6" fillId="3" borderId="147" xfId="0" applyNumberFormat="1" applyFont="1" applyFill="1" applyBorder="1" applyAlignment="1">
      <alignment horizontal="center" vertical="center" wrapText="1"/>
    </xf>
    <xf numFmtId="0" fontId="6" fillId="3" borderId="146" xfId="0" applyNumberFormat="1" applyFont="1" applyFill="1" applyBorder="1" applyAlignment="1">
      <alignment horizontal="center" vertical="center" wrapText="1"/>
    </xf>
    <xf numFmtId="0" fontId="6" fillId="3" borderId="145" xfId="0" applyNumberFormat="1" applyFont="1" applyFill="1" applyBorder="1" applyAlignment="1">
      <alignment horizontal="center" vertical="center" wrapText="1"/>
    </xf>
    <xf numFmtId="0" fontId="6" fillId="0" borderId="148" xfId="0" applyNumberFormat="1" applyFont="1" applyFill="1" applyBorder="1" applyAlignment="1">
      <alignment horizontal="center" vertical="center" wrapText="1"/>
    </xf>
    <xf numFmtId="0" fontId="6" fillId="0" borderId="135" xfId="0" applyNumberFormat="1" applyFont="1" applyFill="1" applyBorder="1" applyAlignment="1">
      <alignment horizontal="center" vertical="center" wrapText="1"/>
    </xf>
    <xf numFmtId="0" fontId="6" fillId="0" borderId="136" xfId="0" applyNumberFormat="1" applyFont="1" applyFill="1" applyBorder="1" applyAlignment="1">
      <alignment horizontal="center" vertical="center" wrapText="1"/>
    </xf>
    <xf numFmtId="0" fontId="8" fillId="0" borderId="149" xfId="0" applyNumberFormat="1" applyFont="1" applyFill="1" applyBorder="1" applyAlignment="1">
      <alignment horizontal="center" vertical="center"/>
    </xf>
    <xf numFmtId="0" fontId="8" fillId="0" borderId="151" xfId="0" applyNumberFormat="1" applyFont="1" applyFill="1" applyBorder="1" applyAlignment="1">
      <alignment horizontal="center" vertical="center" wrapText="1"/>
    </xf>
    <xf numFmtId="0" fontId="8" fillId="0" borderId="150" xfId="0" applyNumberFormat="1" applyFont="1" applyFill="1" applyBorder="1" applyAlignment="1">
      <alignment horizontal="center" vertical="center" wrapText="1"/>
    </xf>
    <xf numFmtId="0" fontId="8" fillId="0" borderId="153" xfId="0" applyNumberFormat="1" applyFont="1" applyFill="1" applyBorder="1" applyAlignment="1">
      <alignment horizontal="center" vertical="center" wrapText="1"/>
    </xf>
    <xf numFmtId="0" fontId="8" fillId="0" borderId="152" xfId="0" applyNumberFormat="1" applyFont="1" applyFill="1" applyBorder="1" applyAlignment="1">
      <alignment horizontal="center" vertical="center" wrapText="1"/>
    </xf>
    <xf numFmtId="0" fontId="8" fillId="3" borderId="156" xfId="0" applyNumberFormat="1" applyFont="1" applyFill="1" applyBorder="1" applyAlignment="1">
      <alignment horizontal="center" vertical="center"/>
    </xf>
    <xf numFmtId="0" fontId="8" fillId="3" borderId="155" xfId="0" applyNumberFormat="1" applyFont="1" applyFill="1" applyBorder="1" applyAlignment="1">
      <alignment horizontal="center" vertical="center"/>
    </xf>
    <xf numFmtId="0" fontId="8" fillId="3" borderId="154" xfId="0" applyNumberFormat="1" applyFont="1" applyFill="1" applyBorder="1" applyAlignment="1">
      <alignment horizontal="center" vertical="center"/>
    </xf>
    <xf numFmtId="0" fontId="8" fillId="0" borderId="158" xfId="0" applyNumberFormat="1" applyFont="1" applyFill="1" applyBorder="1" applyAlignment="1">
      <alignment horizontal="center" vertical="center" wrapText="1"/>
    </xf>
    <xf numFmtId="0" fontId="8" fillId="0" borderId="157" xfId="0" applyNumberFormat="1" applyFont="1" applyFill="1" applyBorder="1" applyAlignment="1">
      <alignment horizontal="center" vertical="center" wrapText="1"/>
    </xf>
    <xf numFmtId="0" fontId="8" fillId="0" borderId="159" xfId="0" applyNumberFormat="1" applyFont="1" applyFill="1" applyBorder="1" applyAlignment="1">
      <alignment horizontal="center" vertical="center" wrapText="1"/>
    </xf>
    <xf numFmtId="0" fontId="6" fillId="0" borderId="160" xfId="0" applyNumberFormat="1" applyFont="1" applyFill="1" applyBorder="1" applyAlignment="1">
      <alignment horizontal="center" vertical="center" wrapText="1"/>
    </xf>
    <xf numFmtId="0" fontId="6" fillId="0" borderId="161" xfId="0" applyNumberFormat="1" applyFont="1" applyFill="1" applyBorder="1" applyAlignment="1">
      <alignment horizontal="center" vertical="center" wrapText="1"/>
    </xf>
    <xf numFmtId="0" fontId="6" fillId="0" borderId="162" xfId="0" applyNumberFormat="1" applyFont="1" applyFill="1" applyBorder="1" applyAlignment="1">
      <alignment horizontal="center" vertical="center" wrapText="1"/>
    </xf>
    <xf numFmtId="0" fontId="6" fillId="0" borderId="163" xfId="0" applyNumberFormat="1" applyFont="1" applyFill="1" applyBorder="1" applyAlignment="1">
      <alignment horizontal="center" vertical="center"/>
    </xf>
    <xf numFmtId="0" fontId="6" fillId="0" borderId="164" xfId="0" applyNumberFormat="1" applyFont="1" applyFill="1" applyBorder="1" applyAlignment="1">
      <alignment horizontal="center" vertical="center"/>
    </xf>
    <xf numFmtId="0" fontId="6" fillId="3" borderId="165" xfId="0" applyNumberFormat="1" applyFont="1" applyFill="1" applyBorder="1" applyAlignment="1">
      <alignment horizontal="center" vertical="center" wrapText="1"/>
    </xf>
    <xf numFmtId="0" fontId="1" fillId="3" borderId="166" xfId="0" applyNumberFormat="1" applyFont="1" applyFill="1" applyBorder="1" applyAlignment="1">
      <alignment horizontal="center" vertical="center" wrapText="1"/>
    </xf>
    <xf numFmtId="0" fontId="1" fillId="3" borderId="167" xfId="0" applyNumberFormat="1" applyFont="1" applyFill="1" applyBorder="1" applyAlignment="1">
      <alignment horizontal="center" vertical="center" wrapText="1"/>
    </xf>
    <xf numFmtId="1" fontId="6" fillId="0" borderId="169" xfId="0" applyNumberFormat="1" applyFont="1" applyFill="1" applyBorder="1" applyAlignment="1">
      <alignment horizontal="center" vertical="center"/>
    </xf>
    <xf numFmtId="1" fontId="6" fillId="0" borderId="168" xfId="0" applyNumberFormat="1" applyFont="1" applyFill="1" applyBorder="1" applyAlignment="1">
      <alignment horizontal="center" vertical="center"/>
    </xf>
    <xf numFmtId="0" fontId="6" fillId="0" borderId="171" xfId="0" applyNumberFormat="1" applyFont="1" applyFill="1" applyBorder="1" applyAlignment="1">
      <alignment horizontal="center" vertical="center"/>
    </xf>
    <xf numFmtId="0" fontId="6" fillId="0" borderId="170" xfId="0" applyNumberFormat="1" applyFont="1" applyFill="1" applyBorder="1" applyAlignment="1">
      <alignment horizontal="center" vertical="center"/>
    </xf>
    <xf numFmtId="1" fontId="6" fillId="0" borderId="173" xfId="0" applyNumberFormat="1" applyFont="1" applyFill="1" applyBorder="1" applyAlignment="1">
      <alignment horizontal="center" vertical="center" wrapText="1"/>
    </xf>
    <xf numFmtId="1" fontId="6" fillId="0" borderId="172" xfId="0" applyNumberFormat="1" applyFont="1" applyFill="1" applyBorder="1" applyAlignment="1">
      <alignment horizontal="center" vertical="center" wrapText="1"/>
    </xf>
    <xf numFmtId="1" fontId="6" fillId="0" borderId="175" xfId="0" applyNumberFormat="1" applyFont="1" applyFill="1" applyBorder="1" applyAlignment="1">
      <alignment horizontal="center" vertical="center" wrapText="1"/>
    </xf>
    <xf numFmtId="1" fontId="6" fillId="0" borderId="174" xfId="0" applyNumberFormat="1" applyFont="1" applyFill="1" applyBorder="1" applyAlignment="1">
      <alignment horizontal="center" vertical="center" wrapText="1"/>
    </xf>
    <xf numFmtId="1" fontId="6" fillId="0" borderId="177" xfId="0" applyNumberFormat="1" applyFont="1" applyFill="1" applyBorder="1" applyAlignment="1">
      <alignment horizontal="center" vertical="center"/>
    </xf>
    <xf numFmtId="1" fontId="6" fillId="0" borderId="176" xfId="0" applyNumberFormat="1" applyFont="1" applyFill="1" applyBorder="1" applyAlignment="1">
      <alignment horizontal="center" vertical="center"/>
    </xf>
    <xf numFmtId="1" fontId="6" fillId="0" borderId="178" xfId="0" applyNumberFormat="1" applyFont="1" applyFill="1" applyBorder="1" applyAlignment="1">
      <alignment horizontal="center" vertical="center" wrapText="1"/>
    </xf>
    <xf numFmtId="0" fontId="6" fillId="0" borderId="179" xfId="0" applyNumberFormat="1" applyFont="1" applyFill="1" applyBorder="1" applyAlignment="1">
      <alignment horizontal="center" vertical="center"/>
    </xf>
    <xf numFmtId="1" fontId="6" fillId="0" borderId="181" xfId="0" applyNumberFormat="1" applyFont="1" applyFill="1" applyBorder="1" applyAlignment="1">
      <alignment horizontal="center" vertical="center" wrapText="1"/>
    </xf>
    <xf numFmtId="1" fontId="6" fillId="0" borderId="180" xfId="0" applyNumberFormat="1" applyFont="1" applyFill="1" applyBorder="1" applyAlignment="1">
      <alignment horizontal="center" vertical="center" wrapText="1"/>
    </xf>
    <xf numFmtId="0" fontId="26" fillId="0" borderId="182" xfId="0" applyNumberFormat="1" applyFont="1" applyFill="1" applyBorder="1" applyAlignment="1">
      <alignment horizontal="center" vertical="center"/>
    </xf>
    <xf numFmtId="0" fontId="3" fillId="0" borderId="183" xfId="0" applyNumberFormat="1" applyFont="1" applyFill="1" applyBorder="1" applyAlignment="1">
      <alignment vertical="center" wrapText="1"/>
    </xf>
    <xf numFmtId="0" fontId="1" fillId="0" borderId="186" xfId="0" applyNumberFormat="1" applyFont="1" applyFill="1" applyBorder="1" applyAlignment="1">
      <alignment horizontal="center" vertical="center"/>
    </xf>
    <xf numFmtId="0" fontId="1" fillId="0" borderId="185" xfId="0" applyNumberFormat="1" applyFont="1" applyFill="1" applyBorder="1" applyAlignment="1">
      <alignment horizontal="center" vertical="center"/>
    </xf>
    <xf numFmtId="0" fontId="1" fillId="0" borderId="184" xfId="0" applyNumberFormat="1" applyFont="1" applyFill="1" applyBorder="1" applyAlignment="1">
      <alignment horizontal="center" vertical="center"/>
    </xf>
    <xf numFmtId="0" fontId="1" fillId="0" borderId="187" xfId="0" applyNumberFormat="1" applyFont="1" applyFill="1" applyBorder="1" applyAlignment="1">
      <alignment horizontal="center" vertical="center"/>
    </xf>
    <xf numFmtId="0" fontId="1" fillId="0" borderId="188" xfId="0" applyNumberFormat="1" applyFont="1" applyFill="1" applyBorder="1" applyAlignment="1">
      <alignment horizontal="center" vertical="center" wrapText="1"/>
    </xf>
    <xf numFmtId="0" fontId="1" fillId="0" borderId="191" xfId="0" applyNumberFormat="1" applyFont="1" applyFill="1" applyBorder="1" applyAlignment="1">
      <alignment horizontal="center" vertical="center" wrapText="1"/>
    </xf>
    <xf numFmtId="0" fontId="1" fillId="0" borderId="190" xfId="0" applyNumberFormat="1" applyFont="1" applyFill="1" applyBorder="1" applyAlignment="1">
      <alignment horizontal="center" vertical="center" wrapText="1"/>
    </xf>
    <xf numFmtId="0" fontId="1" fillId="0" borderId="189" xfId="0" applyNumberFormat="1" applyFont="1" applyFill="1" applyBorder="1" applyAlignment="1">
      <alignment horizontal="center" vertical="center" wrapText="1"/>
    </xf>
    <xf numFmtId="0" fontId="29" fillId="0" borderId="204" xfId="0" applyNumberFormat="1" applyFont="1" applyFill="1" applyBorder="1" applyAlignment="1">
      <alignment horizontal="center" vertical="center" wrapText="1"/>
    </xf>
    <xf numFmtId="0" fontId="29" fillId="0" borderId="202" xfId="0" applyNumberFormat="1" applyFont="1" applyFill="1" applyBorder="1" applyAlignment="1">
      <alignment horizontal="center" vertical="center" wrapText="1"/>
    </xf>
    <xf numFmtId="0" fontId="27" fillId="0" borderId="192" xfId="0" applyNumberFormat="1" applyFont="1" applyFill="1" applyBorder="1" applyAlignment="1">
      <alignment horizontal="left" vertical="top" wrapText="1"/>
    </xf>
    <xf numFmtId="0" fontId="31" fillId="3" borderId="206" xfId="0" applyNumberFormat="1" applyFont="1" applyFill="1" applyBorder="1" applyAlignment="1">
      <alignment horizontal="center" vertical="center" wrapText="1"/>
    </xf>
    <xf numFmtId="0" fontId="27" fillId="0" borderId="229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7" fillId="0" borderId="228" xfId="0" applyNumberFormat="1" applyFont="1" applyFill="1" applyBorder="1" applyAlignment="1">
      <alignment horizontal="center" vertical="center"/>
    </xf>
    <xf numFmtId="0" fontId="29" fillId="3" borderId="220" xfId="0" applyNumberFormat="1" applyFont="1" applyFill="1" applyBorder="1" applyAlignment="1">
      <alignment horizontal="center" vertical="center" wrapText="1"/>
    </xf>
    <xf numFmtId="0" fontId="30" fillId="4" borderId="219" xfId="1" applyFont="1" applyFill="1" applyBorder="1" applyAlignment="1">
      <alignment horizontal="center" vertical="center" wrapText="1"/>
    </xf>
    <xf numFmtId="0" fontId="27" fillId="3" borderId="227" xfId="0" applyNumberFormat="1" applyFont="1" applyFill="1" applyBorder="1" applyAlignment="1">
      <alignment horizontal="right" vertical="center" wrapText="1"/>
    </xf>
    <xf numFmtId="0" fontId="27" fillId="3" borderId="226" xfId="0" applyNumberFormat="1" applyFont="1" applyFill="1" applyBorder="1" applyAlignment="1">
      <alignment horizontal="right" vertical="center" wrapText="1"/>
    </xf>
    <xf numFmtId="0" fontId="27" fillId="3" borderId="225" xfId="0" applyNumberFormat="1" applyFont="1" applyFill="1" applyBorder="1" applyAlignment="1">
      <alignment horizontal="left" vertical="center" wrapText="1"/>
    </xf>
    <xf numFmtId="0" fontId="32" fillId="3" borderId="224" xfId="0" applyNumberFormat="1" applyFont="1" applyFill="1" applyBorder="1" applyAlignment="1">
      <alignment horizontal="right" vertical="center" wrapText="1"/>
    </xf>
    <xf numFmtId="0" fontId="32" fillId="3" borderId="223" xfId="0" applyNumberFormat="1" applyFont="1" applyFill="1" applyBorder="1" applyAlignment="1">
      <alignment horizontal="right" vertical="center" wrapText="1"/>
    </xf>
    <xf numFmtId="0" fontId="30" fillId="3" borderId="221" xfId="1" applyFont="1" applyFill="1" applyBorder="1" applyAlignment="1">
      <alignment horizontal="center" vertical="center" wrapText="1"/>
    </xf>
    <xf numFmtId="0" fontId="30" fillId="3" borderId="218" xfId="1" applyFont="1" applyFill="1" applyBorder="1" applyAlignment="1">
      <alignment horizontal="center" vertical="center" wrapText="1"/>
    </xf>
    <xf numFmtId="0" fontId="28" fillId="4" borderId="222" xfId="1" applyFont="1" applyFill="1" applyBorder="1" applyAlignment="1">
      <alignment horizontal="center" vertical="center" wrapText="1"/>
    </xf>
    <xf numFmtId="0" fontId="28" fillId="4" borderId="216" xfId="1" applyFont="1" applyFill="1" applyBorder="1" applyAlignment="1">
      <alignment horizontal="center" vertical="center" wrapText="1"/>
    </xf>
    <xf numFmtId="0" fontId="27" fillId="0" borderId="193" xfId="0" applyNumberFormat="1" applyFont="1" applyFill="1" applyBorder="1" applyAlignment="1">
      <alignment horizontal="left" vertical="top" wrapText="1"/>
    </xf>
    <xf numFmtId="0" fontId="29" fillId="0" borderId="205" xfId="0" applyNumberFormat="1" applyFont="1" applyFill="1" applyBorder="1" applyAlignment="1">
      <alignment horizontal="center" vertical="center" wrapText="1"/>
    </xf>
    <xf numFmtId="0" fontId="29" fillId="0" borderId="200" xfId="0" applyNumberFormat="1" applyFont="1" applyFill="1" applyBorder="1" applyAlignment="1">
      <alignment horizontal="center" vertical="center"/>
    </xf>
    <xf numFmtId="0" fontId="27" fillId="0" borderId="207" xfId="0" applyNumberFormat="1" applyFont="1" applyFill="1" applyBorder="1" applyAlignment="1">
      <alignment vertical="center"/>
    </xf>
    <xf numFmtId="0" fontId="27" fillId="0" borderId="212" xfId="0" applyNumberFormat="1" applyFont="1" applyFill="1" applyBorder="1" applyAlignment="1">
      <alignment horizontal="center" vertical="center" wrapText="1"/>
    </xf>
    <xf numFmtId="0" fontId="27" fillId="0" borderId="208" xfId="0" applyNumberFormat="1" applyFont="1" applyFill="1" applyBorder="1" applyAlignment="1">
      <alignment horizontal="center" vertical="center"/>
    </xf>
    <xf numFmtId="0" fontId="27" fillId="0" borderId="198" xfId="0" applyNumberFormat="1" applyFont="1" applyFill="1" applyBorder="1" applyAlignment="1">
      <alignment vertical="center" wrapText="1"/>
    </xf>
    <xf numFmtId="0" fontId="29" fillId="0" borderId="211" xfId="0" applyNumberFormat="1" applyFont="1" applyFill="1" applyBorder="1" applyAlignment="1">
      <alignment horizontal="center" vertical="center" wrapText="1"/>
    </xf>
    <xf numFmtId="0" fontId="29" fillId="0" borderId="210" xfId="0" applyNumberFormat="1" applyFont="1" applyFill="1" applyBorder="1" applyAlignment="1">
      <alignment horizontal="center" vertical="center" wrapText="1"/>
    </xf>
    <xf numFmtId="0" fontId="29" fillId="0" borderId="209" xfId="0" applyNumberFormat="1" applyFont="1" applyFill="1" applyBorder="1" applyAlignment="1">
      <alignment horizontal="center" vertical="center" wrapText="1"/>
    </xf>
    <xf numFmtId="0" fontId="29" fillId="0" borderId="20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topLeftCell="A10" workbookViewId="0">
      <selection activeCell="A8" sqref="A8"/>
    </sheetView>
  </sheetViews>
  <sheetFormatPr defaultColWidth="9" defaultRowHeight="11.25"/>
  <cols>
    <col min="1" max="1" width="163.83203125" customWidth="1"/>
  </cols>
  <sheetData>
    <row r="1" spans="1:1" ht="14.25" customHeight="1">
      <c r="A1" s="171"/>
    </row>
    <row r="3" spans="1:1" ht="102" customHeight="1">
      <c r="A3" s="172" t="s">
        <v>0</v>
      </c>
    </row>
    <row r="4" spans="1:1" ht="107.25" customHeight="1">
      <c r="A4" s="173" t="s">
        <v>1</v>
      </c>
    </row>
    <row r="5" spans="1:1" ht="409.5" hidden="1" customHeight="1">
      <c r="A5" s="62"/>
    </row>
    <row r="6" spans="1:1" ht="29.25" customHeight="1">
      <c r="A6" s="174"/>
    </row>
    <row r="7" spans="1:1" ht="78" customHeight="1"/>
    <row r="8" spans="1:1" ht="82.5" customHeight="1">
      <c r="A8" s="175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57" right="0.59089834295858557" top="0.59089834295858557" bottom="0.59089834295858557" header="0" footer="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tabSelected="1" topLeftCell="A22" workbookViewId="0">
      <selection activeCell="D6" sqref="D6:D41"/>
    </sheetView>
  </sheetViews>
  <sheetFormatPr defaultColWidth="8.5" defaultRowHeight="20.25" customHeight="1"/>
  <cols>
    <col min="1" max="1" width="31.33203125" customWidth="1"/>
    <col min="2" max="2" width="18.6640625" style="183" customWidth="1"/>
    <col min="3" max="3" width="36.5" customWidth="1"/>
    <col min="4" max="4" width="23.6640625" style="183" customWidth="1"/>
  </cols>
  <sheetData>
    <row r="1" spans="1:31" ht="20.25" customHeight="1">
      <c r="A1" s="106"/>
      <c r="B1" s="139"/>
      <c r="C1" s="106"/>
      <c r="D1" s="184" t="s">
        <v>3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1" ht="20.25" customHeight="1">
      <c r="A2" s="207" t="s">
        <v>4</v>
      </c>
      <c r="B2" s="207"/>
      <c r="C2" s="207"/>
      <c r="D2" s="207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1" ht="20.25" customHeight="1">
      <c r="A3" s="107" t="s">
        <v>5</v>
      </c>
      <c r="B3" s="176"/>
      <c r="C3" s="41"/>
      <c r="D3" s="184" t="s">
        <v>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15" customHeight="1">
      <c r="A4" s="208" t="s">
        <v>7</v>
      </c>
      <c r="B4" s="209"/>
      <c r="C4" s="208" t="s">
        <v>8</v>
      </c>
      <c r="D4" s="20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5" customHeight="1">
      <c r="A5" s="109" t="s">
        <v>9</v>
      </c>
      <c r="B5" s="110" t="s">
        <v>10</v>
      </c>
      <c r="C5" s="109" t="s">
        <v>9</v>
      </c>
      <c r="D5" s="110" t="s">
        <v>10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31" ht="15" customHeight="1">
      <c r="A6" s="113" t="s">
        <v>11</v>
      </c>
      <c r="B6" s="177">
        <v>615409.72</v>
      </c>
      <c r="C6" s="128" t="s">
        <v>12</v>
      </c>
      <c r="D6" s="206">
        <v>502070.04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</row>
    <row r="7" spans="1:31" ht="15" customHeight="1">
      <c r="A7" s="113" t="s">
        <v>13</v>
      </c>
      <c r="B7" s="177"/>
      <c r="C7" s="128" t="s">
        <v>14</v>
      </c>
      <c r="D7" s="206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</row>
    <row r="8" spans="1:31" ht="15" customHeight="1">
      <c r="A8" s="113" t="s">
        <v>15</v>
      </c>
      <c r="B8" s="177"/>
      <c r="C8" s="128" t="s">
        <v>16</v>
      </c>
      <c r="D8" s="206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</row>
    <row r="9" spans="1:31" ht="15" customHeight="1">
      <c r="A9" s="113" t="s">
        <v>17</v>
      </c>
      <c r="B9" s="177"/>
      <c r="C9" s="128" t="s">
        <v>18</v>
      </c>
      <c r="D9" s="206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</row>
    <row r="10" spans="1:31" ht="15" customHeight="1">
      <c r="A10" s="113" t="s">
        <v>19</v>
      </c>
      <c r="B10" s="177"/>
      <c r="C10" s="128" t="s">
        <v>20</v>
      </c>
      <c r="D10" s="206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</row>
    <row r="11" spans="1:31" ht="15" customHeight="1">
      <c r="A11" s="113" t="s">
        <v>21</v>
      </c>
      <c r="B11" s="177"/>
      <c r="C11" s="128" t="s">
        <v>22</v>
      </c>
      <c r="D11" s="206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1" ht="15" customHeight="1">
      <c r="A12" s="113"/>
      <c r="B12" s="177"/>
      <c r="C12" s="128" t="s">
        <v>23</v>
      </c>
      <c r="D12" s="206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1" ht="15" customHeight="1">
      <c r="A13" s="120"/>
      <c r="B13" s="177"/>
      <c r="C13" s="128" t="s">
        <v>24</v>
      </c>
      <c r="D13" s="206">
        <v>56951.040000000001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</row>
    <row r="14" spans="1:31" ht="15" customHeight="1">
      <c r="A14" s="120"/>
      <c r="B14" s="177"/>
      <c r="C14" s="128" t="s">
        <v>25</v>
      </c>
      <c r="D14" s="206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</row>
    <row r="15" spans="1:31" ht="15" customHeight="1">
      <c r="A15" s="120"/>
      <c r="B15" s="178"/>
      <c r="C15" s="128" t="s">
        <v>26</v>
      </c>
      <c r="D15" s="206">
        <v>22321.84</v>
      </c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 ht="15" customHeight="1">
      <c r="A16" s="120"/>
      <c r="B16" s="179"/>
      <c r="C16" s="128" t="s">
        <v>27</v>
      </c>
      <c r="D16" s="206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31" ht="15" customHeight="1">
      <c r="A17" s="120"/>
      <c r="B17" s="179"/>
      <c r="C17" s="128" t="s">
        <v>28</v>
      </c>
      <c r="D17" s="206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</row>
    <row r="18" spans="1:31" ht="15" customHeight="1">
      <c r="A18" s="120"/>
      <c r="B18" s="179"/>
      <c r="C18" s="128" t="s">
        <v>29</v>
      </c>
      <c r="D18" s="206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</row>
    <row r="19" spans="1:31" ht="15" customHeight="1">
      <c r="A19" s="120"/>
      <c r="B19" s="179"/>
      <c r="C19" s="128" t="s">
        <v>30</v>
      </c>
      <c r="D19" s="206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</row>
    <row r="20" spans="1:31" ht="15" customHeight="1">
      <c r="A20" s="120"/>
      <c r="B20" s="179"/>
      <c r="C20" s="128" t="s">
        <v>31</v>
      </c>
      <c r="D20" s="206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</row>
    <row r="21" spans="1:31" ht="15" customHeight="1">
      <c r="A21" s="120"/>
      <c r="B21" s="179"/>
      <c r="C21" s="128" t="s">
        <v>32</v>
      </c>
      <c r="D21" s="206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</row>
    <row r="22" spans="1:31" ht="15" customHeight="1">
      <c r="A22" s="120"/>
      <c r="B22" s="179"/>
      <c r="C22" s="128" t="s">
        <v>33</v>
      </c>
      <c r="D22" s="206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</row>
    <row r="23" spans="1:31" ht="15" customHeight="1">
      <c r="A23" s="120"/>
      <c r="B23" s="179"/>
      <c r="C23" s="128" t="s">
        <v>34</v>
      </c>
      <c r="D23" s="206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</row>
    <row r="24" spans="1:31" ht="15" customHeight="1">
      <c r="A24" s="120"/>
      <c r="B24" s="179"/>
      <c r="C24" s="128" t="s">
        <v>35</v>
      </c>
      <c r="D24" s="206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31" ht="15" customHeight="1">
      <c r="A25" s="120"/>
      <c r="B25" s="179"/>
      <c r="C25" s="128" t="s">
        <v>36</v>
      </c>
      <c r="D25" s="206">
        <v>34066.800000000003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pans="1:31" ht="15" customHeight="1">
      <c r="A26" s="113"/>
      <c r="B26" s="179"/>
      <c r="C26" s="128" t="s">
        <v>37</v>
      </c>
      <c r="D26" s="206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</row>
    <row r="27" spans="1:31" ht="15" customHeight="1">
      <c r="A27" s="113"/>
      <c r="B27" s="179"/>
      <c r="C27" s="128" t="s">
        <v>38</v>
      </c>
      <c r="D27" s="206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pans="1:31" ht="15" customHeight="1">
      <c r="A28" s="113"/>
      <c r="B28" s="179"/>
      <c r="C28" s="128" t="s">
        <v>39</v>
      </c>
      <c r="D28" s="206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</row>
    <row r="29" spans="1:31" ht="15" customHeight="1">
      <c r="A29" s="113"/>
      <c r="B29" s="179"/>
      <c r="C29" s="128" t="s">
        <v>40</v>
      </c>
      <c r="D29" s="206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 ht="15" customHeight="1">
      <c r="A30" s="113"/>
      <c r="B30" s="179"/>
      <c r="C30" s="128" t="s">
        <v>41</v>
      </c>
      <c r="D30" s="206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 ht="15" customHeight="1">
      <c r="A31" s="113"/>
      <c r="B31" s="179"/>
      <c r="C31" s="128" t="s">
        <v>42</v>
      </c>
      <c r="D31" s="206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</row>
    <row r="32" spans="1:31" ht="15" customHeight="1">
      <c r="A32" s="113"/>
      <c r="B32" s="179"/>
      <c r="C32" s="128" t="s">
        <v>43</v>
      </c>
      <c r="D32" s="206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</row>
    <row r="33" spans="1:31" ht="15" customHeight="1">
      <c r="A33" s="113"/>
      <c r="B33" s="179"/>
      <c r="C33" s="128" t="s">
        <v>44</v>
      </c>
      <c r="D33" s="206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</row>
    <row r="34" spans="1:31" ht="15" customHeight="1">
      <c r="A34" s="113"/>
      <c r="B34" s="179"/>
      <c r="C34" s="128" t="s">
        <v>45</v>
      </c>
      <c r="D34" s="206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</row>
    <row r="35" spans="1:31" ht="15" customHeight="1">
      <c r="A35" s="113"/>
      <c r="B35" s="179"/>
      <c r="C35" s="128" t="s">
        <v>46</v>
      </c>
      <c r="D35" s="206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</row>
    <row r="36" spans="1:31" ht="15" customHeight="1">
      <c r="A36" s="124" t="s">
        <v>47</v>
      </c>
      <c r="B36" s="179">
        <f>SUM(B6:B34)</f>
        <v>615409.72</v>
      </c>
      <c r="C36" s="125" t="s">
        <v>48</v>
      </c>
      <c r="D36" s="206">
        <f>SUM(D6:D34)</f>
        <v>615409.72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</row>
    <row r="37" spans="1:31" ht="15" customHeight="1">
      <c r="A37" s="113" t="s">
        <v>49</v>
      </c>
      <c r="B37" s="179"/>
      <c r="C37" s="128" t="s">
        <v>50</v>
      </c>
      <c r="D37" s="206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</row>
    <row r="38" spans="1:31" ht="15" customHeight="1">
      <c r="A38" s="113" t="s">
        <v>51</v>
      </c>
      <c r="B38" s="179" t="s">
        <v>52</v>
      </c>
      <c r="C38" s="128" t="s">
        <v>53</v>
      </c>
      <c r="D38" s="206"/>
      <c r="E38" s="140"/>
      <c r="F38" s="140"/>
      <c r="G38" s="170" t="s">
        <v>54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</row>
    <row r="39" spans="1:31" ht="15" customHeight="1">
      <c r="A39" s="113"/>
      <c r="B39" s="179"/>
      <c r="C39" s="128" t="s">
        <v>55</v>
      </c>
      <c r="D39" s="206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</row>
    <row r="40" spans="1:31" ht="15" customHeight="1">
      <c r="A40" s="113"/>
      <c r="B40" s="179"/>
      <c r="C40" s="128"/>
      <c r="D40" s="2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</row>
    <row r="41" spans="1:31" ht="15" customHeight="1">
      <c r="A41" s="124" t="s">
        <v>56</v>
      </c>
      <c r="B41" s="180">
        <f>SUM(B36:B38)</f>
        <v>615409.72</v>
      </c>
      <c r="C41" s="125" t="s">
        <v>57</v>
      </c>
      <c r="D41" s="206">
        <f>SUM(D36,D37,D39)</f>
        <v>615409.72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</row>
    <row r="42" spans="1:31" ht="20.25" customHeight="1">
      <c r="A42" s="137"/>
      <c r="B42" s="181"/>
      <c r="C42" s="139"/>
      <c r="D42" s="18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1" ht="12" customHeight="1">
      <c r="B43" s="182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80" orientation="landscape" errors="blank" r:id="rId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showGridLines="0" showZeros="0" topLeftCell="A4" workbookViewId="0">
      <selection activeCell="Y15" sqref="Y15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5.6640625" customWidth="1"/>
    <col min="5" max="5" width="33.1640625" customWidth="1"/>
    <col min="7" max="7" width="9.5" customWidth="1"/>
    <col min="8" max="8" width="12.83203125" customWidth="1"/>
    <col min="9" max="9" width="10.6640625" customWidth="1"/>
    <col min="10" max="10" width="14.83203125" customWidth="1"/>
    <col min="11" max="20" width="0" hidden="1" customWidth="1"/>
  </cols>
  <sheetData>
    <row r="1" spans="1:20" ht="20.100000000000001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97"/>
      <c r="T1" s="14" t="s">
        <v>58</v>
      </c>
    </row>
    <row r="2" spans="1:20" ht="20.100000000000001" customHeight="1">
      <c r="A2" s="207" t="s">
        <v>59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0" ht="20.100000000000001" customHeight="1">
      <c r="A3" s="165" t="s">
        <v>60</v>
      </c>
      <c r="B3" s="165"/>
      <c r="C3" s="165"/>
      <c r="D3" s="165" t="s">
        <v>0</v>
      </c>
      <c r="E3" s="15"/>
      <c r="F3" s="12"/>
      <c r="G3" s="12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35"/>
      <c r="T3" s="17" t="s">
        <v>6</v>
      </c>
    </row>
    <row r="4" spans="1:20" ht="20.100000000000001" customHeight="1">
      <c r="A4" s="219" t="s">
        <v>61</v>
      </c>
      <c r="B4" s="220"/>
      <c r="C4" s="220"/>
      <c r="D4" s="220"/>
      <c r="E4" s="221"/>
      <c r="F4" s="214" t="s">
        <v>62</v>
      </c>
      <c r="G4" s="215" t="s">
        <v>63</v>
      </c>
      <c r="H4" s="222" t="s">
        <v>64</v>
      </c>
      <c r="I4" s="223"/>
      <c r="J4" s="224"/>
      <c r="K4" s="214" t="s">
        <v>65</v>
      </c>
      <c r="L4" s="212"/>
      <c r="M4" s="228" t="s">
        <v>66</v>
      </c>
      <c r="N4" s="225" t="s">
        <v>67</v>
      </c>
      <c r="O4" s="226"/>
      <c r="P4" s="226"/>
      <c r="Q4" s="226"/>
      <c r="R4" s="227"/>
      <c r="S4" s="214" t="s">
        <v>68</v>
      </c>
      <c r="T4" s="212" t="s">
        <v>69</v>
      </c>
    </row>
    <row r="5" spans="1:20" ht="20.100000000000001" customHeight="1">
      <c r="A5" s="219" t="s">
        <v>70</v>
      </c>
      <c r="B5" s="220"/>
      <c r="C5" s="221"/>
      <c r="D5" s="232" t="s">
        <v>71</v>
      </c>
      <c r="E5" s="233" t="s">
        <v>72</v>
      </c>
      <c r="F5" s="212"/>
      <c r="G5" s="215"/>
      <c r="H5" s="217" t="s">
        <v>64</v>
      </c>
      <c r="I5" s="217" t="s">
        <v>73</v>
      </c>
      <c r="J5" s="217" t="s">
        <v>74</v>
      </c>
      <c r="K5" s="210" t="s">
        <v>75</v>
      </c>
      <c r="L5" s="212" t="s">
        <v>76</v>
      </c>
      <c r="M5" s="229"/>
      <c r="N5" s="231" t="s">
        <v>77</v>
      </c>
      <c r="O5" s="231" t="s">
        <v>78</v>
      </c>
      <c r="P5" s="231" t="s">
        <v>79</v>
      </c>
      <c r="Q5" s="231" t="s">
        <v>80</v>
      </c>
      <c r="R5" s="231" t="s">
        <v>81</v>
      </c>
      <c r="S5" s="212"/>
      <c r="T5" s="212"/>
    </row>
    <row r="6" spans="1:20" ht="30.75" customHeight="1">
      <c r="A6" s="19" t="s">
        <v>82</v>
      </c>
      <c r="B6" s="18" t="s">
        <v>83</v>
      </c>
      <c r="C6" s="20" t="s">
        <v>84</v>
      </c>
      <c r="D6" s="216"/>
      <c r="E6" s="216"/>
      <c r="F6" s="213"/>
      <c r="G6" s="216"/>
      <c r="H6" s="218"/>
      <c r="I6" s="218"/>
      <c r="J6" s="218"/>
      <c r="K6" s="211"/>
      <c r="L6" s="213"/>
      <c r="M6" s="230"/>
      <c r="N6" s="213"/>
      <c r="O6" s="213"/>
      <c r="P6" s="213"/>
      <c r="Q6" s="213"/>
      <c r="R6" s="213"/>
      <c r="S6" s="213"/>
      <c r="T6" s="213"/>
    </row>
    <row r="7" spans="1:20" ht="28.5" customHeight="1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46" t="s">
        <v>87</v>
      </c>
      <c r="G7" s="47" t="s">
        <v>52</v>
      </c>
      <c r="H7" s="47" t="s">
        <v>88</v>
      </c>
      <c r="I7" s="47" t="s">
        <v>89</v>
      </c>
      <c r="J7" s="24"/>
      <c r="K7" s="168" t="s">
        <v>65</v>
      </c>
      <c r="L7" s="82"/>
      <c r="M7" s="82"/>
      <c r="N7" s="76"/>
      <c r="O7" s="168"/>
      <c r="P7" s="82"/>
      <c r="Q7" s="82"/>
      <c r="R7" s="83"/>
      <c r="S7" s="169"/>
      <c r="T7" s="169"/>
    </row>
    <row r="8" spans="1:20" ht="20.100000000000001" customHeight="1">
      <c r="A8" s="27"/>
      <c r="B8" s="27"/>
      <c r="C8" s="27"/>
      <c r="D8" s="27">
        <v>110</v>
      </c>
      <c r="E8" s="27" t="s">
        <v>62</v>
      </c>
      <c r="F8" s="186">
        <v>615409.72</v>
      </c>
      <c r="G8" s="187" t="s">
        <v>90</v>
      </c>
      <c r="H8" s="186">
        <f>H9</f>
        <v>615409.72000000009</v>
      </c>
      <c r="I8" s="187" t="s">
        <v>90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</row>
    <row r="9" spans="1:20" ht="25.5" customHeight="1">
      <c r="A9" s="27"/>
      <c r="B9" s="27"/>
      <c r="C9" s="27"/>
      <c r="D9" s="27">
        <v>110</v>
      </c>
      <c r="E9" s="166" t="s">
        <v>0</v>
      </c>
      <c r="F9" s="186">
        <v>615409.72</v>
      </c>
      <c r="G9" s="187" t="s">
        <v>90</v>
      </c>
      <c r="H9" s="186">
        <f>H10+H11+H12+H13+H14+H15</f>
        <v>615409.72000000009</v>
      </c>
      <c r="I9" s="187" t="s">
        <v>90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 ht="20.100000000000001" customHeight="1">
      <c r="A10" s="94">
        <v>201</v>
      </c>
      <c r="B10" s="94">
        <v>29</v>
      </c>
      <c r="C10" s="148" t="s">
        <v>91</v>
      </c>
      <c r="D10" s="105">
        <v>110</v>
      </c>
      <c r="E10" s="149" t="s">
        <v>92</v>
      </c>
      <c r="F10" s="186">
        <v>502070.04</v>
      </c>
      <c r="G10" s="187" t="s">
        <v>90</v>
      </c>
      <c r="H10" s="186">
        <v>502070.04</v>
      </c>
      <c r="I10" s="187" t="s">
        <v>90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1:20" ht="20.100000000000001" customHeight="1">
      <c r="A11" s="94">
        <v>208</v>
      </c>
      <c r="B11" s="148" t="s">
        <v>93</v>
      </c>
      <c r="C11" s="148" t="s">
        <v>93</v>
      </c>
      <c r="D11" s="105">
        <v>110</v>
      </c>
      <c r="E11" s="64" t="s">
        <v>94</v>
      </c>
      <c r="F11" s="186">
        <v>38043.519999999997</v>
      </c>
      <c r="G11" s="187" t="s">
        <v>90</v>
      </c>
      <c r="H11" s="186">
        <v>38043.519999999997</v>
      </c>
      <c r="I11" s="187" t="s">
        <v>90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</row>
    <row r="12" spans="1:20" ht="20.100000000000001" customHeight="1">
      <c r="A12" s="64" t="s">
        <v>95</v>
      </c>
      <c r="B12" s="64" t="s">
        <v>93</v>
      </c>
      <c r="C12" s="64" t="s">
        <v>96</v>
      </c>
      <c r="D12" s="105">
        <v>110</v>
      </c>
      <c r="E12" s="64" t="s">
        <v>97</v>
      </c>
      <c r="F12" s="186">
        <v>18907.52</v>
      </c>
      <c r="G12" s="187" t="s">
        <v>90</v>
      </c>
      <c r="H12" s="186">
        <v>18907.52</v>
      </c>
      <c r="I12" s="187" t="s">
        <v>90</v>
      </c>
      <c r="J12" s="105"/>
      <c r="K12" s="105"/>
      <c r="L12" s="105"/>
      <c r="M12" s="105"/>
      <c r="N12" s="94"/>
      <c r="O12" s="105"/>
      <c r="P12" s="105"/>
      <c r="Q12" s="105"/>
      <c r="R12" s="105"/>
      <c r="S12" s="105"/>
      <c r="T12" s="94"/>
    </row>
    <row r="13" spans="1:20" ht="20.100000000000001" customHeight="1">
      <c r="A13" s="64" t="s">
        <v>98</v>
      </c>
      <c r="B13" s="64" t="s">
        <v>99</v>
      </c>
      <c r="C13" s="64" t="s">
        <v>91</v>
      </c>
      <c r="D13" s="105">
        <v>110</v>
      </c>
      <c r="E13" s="64" t="s">
        <v>100</v>
      </c>
      <c r="F13" s="186">
        <v>16644.04</v>
      </c>
      <c r="G13" s="187" t="s">
        <v>90</v>
      </c>
      <c r="H13" s="186">
        <v>16644.04</v>
      </c>
      <c r="I13" s="187" t="s">
        <v>90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94"/>
    </row>
    <row r="14" spans="1:20" ht="20.100000000000001" customHeight="1">
      <c r="A14" s="64" t="s">
        <v>98</v>
      </c>
      <c r="B14" s="64" t="s">
        <v>99</v>
      </c>
      <c r="C14" s="64" t="s">
        <v>101</v>
      </c>
      <c r="D14" s="105">
        <v>110</v>
      </c>
      <c r="E14" s="64" t="s">
        <v>102</v>
      </c>
      <c r="F14" s="186">
        <v>5677.8</v>
      </c>
      <c r="G14" s="187" t="s">
        <v>90</v>
      </c>
      <c r="H14" s="186">
        <v>5677.8</v>
      </c>
      <c r="I14" s="187" t="s">
        <v>90</v>
      </c>
      <c r="J14" s="105"/>
      <c r="K14" s="94"/>
      <c r="L14" s="105"/>
      <c r="M14" s="105"/>
      <c r="N14" s="105"/>
      <c r="O14" s="105"/>
      <c r="P14" s="105"/>
      <c r="Q14" s="94"/>
      <c r="R14" s="105"/>
      <c r="S14" s="105"/>
      <c r="T14" s="94"/>
    </row>
    <row r="15" spans="1:20" ht="20.100000000000001" customHeight="1">
      <c r="A15" s="64" t="s">
        <v>103</v>
      </c>
      <c r="B15" s="64" t="s">
        <v>104</v>
      </c>
      <c r="C15" s="64" t="s">
        <v>91</v>
      </c>
      <c r="D15" s="105">
        <v>110</v>
      </c>
      <c r="E15" s="64" t="s">
        <v>105</v>
      </c>
      <c r="F15" s="186">
        <v>34066.800000000003</v>
      </c>
      <c r="G15" s="187" t="s">
        <v>90</v>
      </c>
      <c r="H15" s="186">
        <v>34066.800000000003</v>
      </c>
      <c r="I15" s="187" t="s">
        <v>90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94"/>
    </row>
    <row r="16" spans="1:20" ht="20.100000000000001" customHeight="1">
      <c r="A16" s="94"/>
      <c r="B16" s="94"/>
      <c r="C16" s="94"/>
      <c r="D16" s="94"/>
      <c r="E16" s="167"/>
      <c r="F16" s="94"/>
      <c r="G16" s="94"/>
      <c r="H16" s="105"/>
      <c r="I16" s="105"/>
      <c r="J16" s="105"/>
      <c r="K16" s="105"/>
      <c r="L16" s="94"/>
      <c r="M16" s="105"/>
      <c r="N16" s="105"/>
      <c r="O16" s="105"/>
      <c r="P16" s="105"/>
      <c r="Q16" s="94"/>
      <c r="R16" s="105"/>
      <c r="S16" s="105"/>
      <c r="T16" s="94"/>
    </row>
    <row r="17" spans="1:20" ht="20.100000000000001" customHeight="1">
      <c r="A17" s="94"/>
      <c r="B17" s="105"/>
      <c r="C17" s="105"/>
      <c r="D17" s="94"/>
      <c r="E17" s="167"/>
      <c r="F17" s="94"/>
      <c r="G17" s="94"/>
      <c r="H17" s="94"/>
      <c r="I17" s="94"/>
      <c r="J17" s="94"/>
      <c r="K17" s="105"/>
      <c r="L17" s="94"/>
      <c r="M17" s="105"/>
      <c r="N17" s="105"/>
      <c r="O17" s="105"/>
      <c r="P17" s="105"/>
      <c r="Q17" s="105"/>
      <c r="R17" s="105"/>
      <c r="S17" s="94"/>
      <c r="T17" s="94"/>
    </row>
    <row r="18" spans="1:20" ht="20.100000000000001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105"/>
      <c r="L18" s="105"/>
      <c r="M18" s="105"/>
      <c r="N18" s="94"/>
      <c r="O18" s="105"/>
      <c r="P18" s="105"/>
      <c r="Q18" s="105"/>
      <c r="R18" s="105"/>
      <c r="S18" s="94"/>
      <c r="T18" s="94"/>
    </row>
    <row r="19" spans="1:20" ht="20.100000000000001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105"/>
      <c r="L19" s="105"/>
      <c r="M19" s="94"/>
      <c r="N19" s="94"/>
      <c r="O19" s="94"/>
      <c r="P19" s="105"/>
      <c r="Q19" s="105"/>
      <c r="R19" s="94"/>
      <c r="S19" s="94"/>
      <c r="T19" s="94"/>
    </row>
    <row r="20" spans="1:20" ht="20.100000000000001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105"/>
      <c r="M20" s="94"/>
      <c r="N20" s="94"/>
      <c r="O20" s="94"/>
      <c r="P20" s="94"/>
      <c r="Q20" s="105"/>
      <c r="R20" s="94"/>
      <c r="S20" s="94"/>
      <c r="T20" s="94"/>
    </row>
    <row r="21" spans="1:20" ht="20.100000000000001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105"/>
      <c r="M21" s="94"/>
      <c r="N21" s="94"/>
      <c r="O21" s="94"/>
      <c r="P21" s="94"/>
      <c r="Q21" s="94"/>
      <c r="R21" s="94"/>
      <c r="S21" s="94"/>
      <c r="T21" s="94"/>
    </row>
    <row r="22" spans="1:20" ht="20.100000000000001" customHeight="1">
      <c r="A22" s="93"/>
      <c r="B22" s="93"/>
      <c r="C22" s="93"/>
      <c r="D22" s="93"/>
      <c r="E22" s="93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spans="1:20" ht="20.100000000000001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8"/>
      <c r="O23" s="98"/>
      <c r="P23" s="95"/>
      <c r="Q23" s="95"/>
      <c r="R23" s="95"/>
      <c r="S23" s="95"/>
      <c r="T23" s="95"/>
    </row>
    <row r="24" spans="1:20" ht="20.100000000000001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0" ht="20.100000000000001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</row>
    <row r="26" spans="1:20" ht="20.100000000000001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1:20" ht="20.100000000000001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1:20" ht="20.100000000000001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</row>
    <row r="29" spans="1:20" ht="20.100000000000001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30" spans="1:20" ht="20.100000000000001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1:20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</row>
    <row r="32" spans="1:20" ht="20.100000000000001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20.100000000000001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20.100000000000001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20.100000000000001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</sheetData>
  <sheetProtection formatCells="0" formatColumns="0" formatRows="0" insertColumns="0" insertRow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  <mergeCell ref="A5:C5"/>
    <mergeCell ref="D5:D6"/>
    <mergeCell ref="E5:E6"/>
    <mergeCell ref="K5:K6"/>
    <mergeCell ref="L5:L6"/>
    <mergeCell ref="F4:F6"/>
    <mergeCell ref="G4:G6"/>
    <mergeCell ref="H5:H6"/>
    <mergeCell ref="I5:I6"/>
    <mergeCell ref="J5:J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topLeftCell="A4" workbookViewId="0">
      <selection activeCell="F7" sqref="F7:H13"/>
    </sheetView>
  </sheetViews>
  <sheetFormatPr defaultColWidth="9" defaultRowHeight="12.75" customHeight="1"/>
  <cols>
    <col min="1" max="1" width="5" customWidth="1"/>
    <col min="2" max="3" width="3.6640625" customWidth="1"/>
    <col min="4" max="4" width="10.1640625" customWidth="1"/>
    <col min="5" max="5" width="37.83203125" customWidth="1"/>
    <col min="6" max="6" width="14.5" customWidth="1"/>
    <col min="7" max="7" width="18.6640625" customWidth="1"/>
    <col min="8" max="8" width="21.1640625" customWidth="1"/>
    <col min="9" max="10" width="14.5" customWidth="1"/>
    <col min="11" max="12" width="10.6640625" customWidth="1"/>
  </cols>
  <sheetData>
    <row r="1" spans="1:12" ht="20.100000000000001" customHeight="1">
      <c r="A1" s="41"/>
      <c r="B1" s="141"/>
      <c r="C1" s="141"/>
      <c r="D1" s="141"/>
      <c r="E1" s="141"/>
      <c r="F1" s="141"/>
      <c r="G1" s="141"/>
      <c r="H1" s="141"/>
      <c r="I1" s="141"/>
      <c r="J1" s="161" t="s">
        <v>106</v>
      </c>
    </row>
    <row r="2" spans="1:12" ht="20.100000000000001" customHeight="1">
      <c r="A2" s="207" t="s">
        <v>107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2" ht="20.100000000000001" customHeight="1">
      <c r="A3" s="107" t="s">
        <v>60</v>
      </c>
      <c r="B3" s="108"/>
      <c r="C3" s="108" t="s">
        <v>108</v>
      </c>
      <c r="D3" s="108"/>
      <c r="E3" s="108"/>
      <c r="F3" s="141"/>
      <c r="G3" s="141"/>
      <c r="H3" s="141"/>
      <c r="I3" s="141"/>
      <c r="J3" s="17" t="s">
        <v>6</v>
      </c>
      <c r="K3" s="35"/>
      <c r="L3" s="35"/>
    </row>
    <row r="4" spans="1:12" ht="20.100000000000001" customHeight="1">
      <c r="A4" s="208" t="s">
        <v>61</v>
      </c>
      <c r="B4" s="234"/>
      <c r="C4" s="234"/>
      <c r="D4" s="234"/>
      <c r="E4" s="209"/>
      <c r="F4" s="239" t="s">
        <v>62</v>
      </c>
      <c r="G4" s="240" t="s">
        <v>109</v>
      </c>
      <c r="H4" s="242" t="s">
        <v>110</v>
      </c>
      <c r="I4" s="242" t="s">
        <v>111</v>
      </c>
      <c r="J4" s="236" t="s">
        <v>112</v>
      </c>
      <c r="K4" s="35"/>
      <c r="L4" s="35"/>
    </row>
    <row r="5" spans="1:12" ht="20.100000000000001" customHeight="1">
      <c r="A5" s="208" t="s">
        <v>70</v>
      </c>
      <c r="B5" s="234"/>
      <c r="C5" s="209"/>
      <c r="D5" s="235" t="s">
        <v>71</v>
      </c>
      <c r="E5" s="237" t="s">
        <v>113</v>
      </c>
      <c r="F5" s="240"/>
      <c r="G5" s="240"/>
      <c r="H5" s="242"/>
      <c r="I5" s="242"/>
      <c r="J5" s="236"/>
      <c r="K5" s="35"/>
      <c r="L5" s="35"/>
    </row>
    <row r="6" spans="1:12" ht="15" customHeight="1">
      <c r="A6" s="142" t="s">
        <v>82</v>
      </c>
      <c r="B6" s="142" t="s">
        <v>83</v>
      </c>
      <c r="C6" s="143" t="s">
        <v>84</v>
      </c>
      <c r="D6" s="236"/>
      <c r="E6" s="238"/>
      <c r="F6" s="241"/>
      <c r="G6" s="241"/>
      <c r="H6" s="243"/>
      <c r="I6" s="243"/>
      <c r="J6" s="244"/>
      <c r="K6" s="35"/>
      <c r="L6" s="35"/>
    </row>
    <row r="7" spans="1:12" ht="20.100000000000001" customHeight="1">
      <c r="A7" s="144" t="s">
        <v>82</v>
      </c>
      <c r="B7" s="144" t="s">
        <v>83</v>
      </c>
      <c r="C7" s="144" t="s">
        <v>84</v>
      </c>
      <c r="D7" s="145" t="s">
        <v>85</v>
      </c>
      <c r="E7" s="145" t="s">
        <v>86</v>
      </c>
      <c r="F7" s="188">
        <f t="shared" ref="F7:F13" si="0">G7+H7</f>
        <v>615409.72</v>
      </c>
      <c r="G7" s="189">
        <f>SUM(G8:G13)</f>
        <v>469609.72</v>
      </c>
      <c r="H7" s="189" t="str">
        <f>H8</f>
        <v>145800</v>
      </c>
      <c r="I7" s="146"/>
      <c r="J7" s="162"/>
      <c r="K7" s="163"/>
      <c r="L7" s="163"/>
    </row>
    <row r="8" spans="1:12" ht="20.100000000000001" customHeight="1">
      <c r="A8" s="147">
        <v>201</v>
      </c>
      <c r="B8" s="94">
        <v>29</v>
      </c>
      <c r="C8" s="148" t="s">
        <v>91</v>
      </c>
      <c r="D8" s="105">
        <v>110</v>
      </c>
      <c r="E8" s="149" t="s">
        <v>92</v>
      </c>
      <c r="F8" s="186">
        <f t="shared" si="0"/>
        <v>502070.04</v>
      </c>
      <c r="G8" s="186">
        <v>356270.04</v>
      </c>
      <c r="H8" s="190" t="s">
        <v>114</v>
      </c>
      <c r="I8" s="50"/>
      <c r="J8" s="50"/>
      <c r="K8" s="40"/>
      <c r="L8" s="39"/>
    </row>
    <row r="9" spans="1:12" ht="20.100000000000001" customHeight="1">
      <c r="A9" s="147">
        <v>208</v>
      </c>
      <c r="B9" s="148" t="s">
        <v>93</v>
      </c>
      <c r="C9" s="148" t="s">
        <v>93</v>
      </c>
      <c r="D9" s="105">
        <v>110</v>
      </c>
      <c r="E9" s="64" t="s">
        <v>94</v>
      </c>
      <c r="F9" s="186">
        <f t="shared" si="0"/>
        <v>38043.519999999997</v>
      </c>
      <c r="G9" s="186">
        <v>38043.519999999997</v>
      </c>
      <c r="H9" s="190" t="s">
        <v>90</v>
      </c>
      <c r="I9" s="50"/>
      <c r="J9" s="50"/>
      <c r="K9" s="39"/>
      <c r="L9" s="39"/>
    </row>
    <row r="10" spans="1:12" ht="20.100000000000001" customHeight="1">
      <c r="A10" s="64" t="s">
        <v>95</v>
      </c>
      <c r="B10" s="64" t="s">
        <v>93</v>
      </c>
      <c r="C10" s="64" t="s">
        <v>96</v>
      </c>
      <c r="D10" s="105">
        <v>110</v>
      </c>
      <c r="E10" s="64" t="s">
        <v>97</v>
      </c>
      <c r="F10" s="186">
        <f t="shared" si="0"/>
        <v>18907.52</v>
      </c>
      <c r="G10" s="186">
        <v>18907.52</v>
      </c>
      <c r="H10" s="190" t="s">
        <v>90</v>
      </c>
      <c r="I10" s="50"/>
      <c r="J10" s="50"/>
      <c r="K10" s="39"/>
      <c r="L10" s="39"/>
    </row>
    <row r="11" spans="1:12" ht="20.100000000000001" customHeight="1">
      <c r="A11" s="64" t="s">
        <v>98</v>
      </c>
      <c r="B11" s="64" t="s">
        <v>99</v>
      </c>
      <c r="C11" s="64" t="s">
        <v>91</v>
      </c>
      <c r="D11" s="105">
        <v>110</v>
      </c>
      <c r="E11" s="64" t="s">
        <v>100</v>
      </c>
      <c r="F11" s="186">
        <f t="shared" si="0"/>
        <v>16644.04</v>
      </c>
      <c r="G11" s="186">
        <v>16644.04</v>
      </c>
      <c r="H11" s="190" t="s">
        <v>90</v>
      </c>
      <c r="I11" s="50"/>
      <c r="J11" s="50"/>
      <c r="K11" s="39"/>
      <c r="L11" s="39"/>
    </row>
    <row r="12" spans="1:12" ht="20.100000000000001" customHeight="1">
      <c r="A12" s="64" t="s">
        <v>98</v>
      </c>
      <c r="B12" s="64" t="s">
        <v>99</v>
      </c>
      <c r="C12" s="64" t="s">
        <v>101</v>
      </c>
      <c r="D12" s="105">
        <v>110</v>
      </c>
      <c r="E12" s="64" t="s">
        <v>102</v>
      </c>
      <c r="F12" s="186">
        <f t="shared" si="0"/>
        <v>5677.8</v>
      </c>
      <c r="G12" s="186">
        <v>5677.8</v>
      </c>
      <c r="H12" s="190" t="s">
        <v>90</v>
      </c>
      <c r="I12" s="50"/>
      <c r="J12" s="50"/>
      <c r="K12" s="39"/>
      <c r="L12" s="39"/>
    </row>
    <row r="13" spans="1:12" ht="20.100000000000001" customHeight="1">
      <c r="A13" s="64" t="s">
        <v>103</v>
      </c>
      <c r="B13" s="64" t="s">
        <v>104</v>
      </c>
      <c r="C13" s="64" t="s">
        <v>91</v>
      </c>
      <c r="D13" s="105">
        <v>110</v>
      </c>
      <c r="E13" s="64" t="s">
        <v>105</v>
      </c>
      <c r="F13" s="186">
        <f t="shared" si="0"/>
        <v>34066.800000000003</v>
      </c>
      <c r="G13" s="186">
        <v>34066.800000000003</v>
      </c>
      <c r="H13" s="190" t="s">
        <v>90</v>
      </c>
      <c r="I13" s="50"/>
      <c r="J13" s="50"/>
      <c r="K13" s="39"/>
      <c r="L13" s="164"/>
    </row>
    <row r="14" spans="1:12" ht="20.100000000000001" customHeight="1">
      <c r="A14" s="150"/>
      <c r="B14" s="151"/>
      <c r="C14" s="150"/>
      <c r="D14" s="151"/>
      <c r="E14" s="151"/>
      <c r="F14" s="152"/>
      <c r="G14" s="152"/>
      <c r="H14" s="50"/>
      <c r="I14" s="50"/>
      <c r="J14" s="50"/>
      <c r="K14" s="39"/>
      <c r="L14" s="39"/>
    </row>
    <row r="15" spans="1:12" ht="20.100000000000001" customHeight="1">
      <c r="A15" s="150"/>
      <c r="B15" s="150"/>
      <c r="C15" s="151"/>
      <c r="D15" s="151"/>
      <c r="E15" s="150"/>
      <c r="F15" s="152"/>
      <c r="G15" s="152"/>
      <c r="H15" s="50"/>
      <c r="I15" s="50"/>
      <c r="J15" s="50"/>
      <c r="K15" s="39"/>
      <c r="L15" s="39"/>
    </row>
    <row r="16" spans="1:12" ht="20.100000000000001" customHeight="1">
      <c r="A16" s="150"/>
      <c r="B16" s="150"/>
      <c r="C16" s="151"/>
      <c r="D16" s="151"/>
      <c r="E16" s="153"/>
      <c r="F16" s="152"/>
      <c r="G16" s="152"/>
      <c r="H16" s="152"/>
      <c r="I16" s="50"/>
      <c r="J16" s="152"/>
      <c r="K16" s="39"/>
      <c r="L16" s="39"/>
    </row>
    <row r="17" spans="1:12" ht="20.100000000000001" customHeight="1">
      <c r="A17" s="150"/>
      <c r="B17" s="150"/>
      <c r="C17" s="150"/>
      <c r="D17" s="151"/>
      <c r="E17" s="153"/>
      <c r="F17" s="152"/>
      <c r="G17" s="152"/>
      <c r="H17" s="152"/>
      <c r="I17" s="152"/>
      <c r="J17" s="152"/>
      <c r="K17" s="39"/>
      <c r="L17" s="39"/>
    </row>
    <row r="18" spans="1:12" ht="20.100000000000001" customHeight="1">
      <c r="A18" s="150"/>
      <c r="B18" s="150"/>
      <c r="C18" s="150"/>
      <c r="D18" s="151"/>
      <c r="E18" s="154"/>
      <c r="F18" s="152"/>
      <c r="G18" s="152"/>
      <c r="H18" s="152"/>
      <c r="I18" s="152"/>
      <c r="J18" s="152"/>
      <c r="K18" s="39"/>
      <c r="L18" s="39"/>
    </row>
    <row r="19" spans="1:12" ht="20.100000000000001" customHeight="1">
      <c r="A19" s="155"/>
      <c r="B19" s="155"/>
      <c r="C19" s="155"/>
      <c r="D19" s="155"/>
      <c r="E19" s="156"/>
      <c r="F19" s="157"/>
      <c r="G19" s="157"/>
      <c r="H19" s="157"/>
      <c r="I19" s="157"/>
      <c r="J19" s="157"/>
      <c r="K19" s="39"/>
      <c r="L19" s="39"/>
    </row>
    <row r="20" spans="1:12" ht="20.100000000000001" customHeight="1">
      <c r="A20" s="155"/>
      <c r="B20" s="155"/>
      <c r="C20" s="155"/>
      <c r="D20" s="155"/>
      <c r="E20" s="156"/>
      <c r="F20" s="157"/>
      <c r="G20" s="157"/>
      <c r="H20" s="157"/>
      <c r="I20" s="157"/>
      <c r="J20" s="157"/>
      <c r="K20" s="39"/>
      <c r="L20" s="39"/>
    </row>
    <row r="21" spans="1:12" ht="20.100000000000001" customHeight="1">
      <c r="A21" s="158"/>
      <c r="B21" s="158"/>
      <c r="C21" s="158"/>
      <c r="D21" s="158"/>
      <c r="E21" s="158"/>
      <c r="F21" s="159"/>
      <c r="G21" s="157"/>
      <c r="H21" s="157"/>
      <c r="I21" s="157"/>
      <c r="J21" s="157"/>
      <c r="K21" s="39"/>
      <c r="L21" s="39"/>
    </row>
    <row r="22" spans="1:12" ht="20.100000000000001" customHeight="1">
      <c r="A22" s="160"/>
      <c r="B22" s="160"/>
      <c r="C22" s="160"/>
      <c r="D22" s="160"/>
      <c r="E22" s="160"/>
      <c r="F22" s="159"/>
      <c r="G22" s="157"/>
      <c r="H22" s="157"/>
      <c r="I22" s="157"/>
      <c r="J22" s="157"/>
      <c r="K22" s="39"/>
      <c r="L22" s="39"/>
    </row>
    <row r="23" spans="1:12" ht="20.100000000000001" customHeight="1">
      <c r="A23" s="97"/>
      <c r="B23" s="97"/>
      <c r="C23" s="97"/>
      <c r="D23" s="97"/>
      <c r="E23" s="97"/>
      <c r="F23" s="97"/>
      <c r="G23" s="96"/>
      <c r="H23" s="96"/>
      <c r="I23" s="96"/>
      <c r="J23" s="96"/>
      <c r="K23" s="38"/>
      <c r="L23" s="38"/>
    </row>
    <row r="24" spans="1:12" ht="20.100000000000001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38"/>
      <c r="L24" s="38"/>
    </row>
    <row r="25" spans="1:12" ht="20.100000000000001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38"/>
      <c r="L25" s="38"/>
    </row>
    <row r="26" spans="1:12" ht="20.100000000000001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38"/>
      <c r="L26" s="38"/>
    </row>
    <row r="27" spans="1:12" ht="20.100000000000001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38"/>
      <c r="L27" s="38"/>
    </row>
    <row r="28" spans="1:12" ht="20.100000000000001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38"/>
      <c r="L28" s="38"/>
    </row>
    <row r="29" spans="1:12" ht="20.100000000000001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38"/>
      <c r="L29" s="38"/>
    </row>
    <row r="30" spans="1:12" ht="20.100000000000001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38"/>
      <c r="L30" s="38"/>
    </row>
    <row r="31" spans="1:12" ht="20.100000000000001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38"/>
      <c r="L31" s="38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A3" sqref="A3"/>
    </sheetView>
  </sheetViews>
  <sheetFormatPr defaultColWidth="9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06"/>
      <c r="B1" s="106"/>
      <c r="C1" s="106"/>
      <c r="D1" s="106"/>
      <c r="E1" s="106"/>
      <c r="F1" s="106"/>
      <c r="G1" s="106"/>
      <c r="H1" s="17" t="s">
        <v>115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</row>
    <row r="2" spans="1:34" ht="20.25" customHeight="1">
      <c r="A2" s="207" t="s">
        <v>116</v>
      </c>
      <c r="B2" s="207"/>
      <c r="C2" s="207"/>
      <c r="D2" s="207"/>
      <c r="E2" s="207"/>
      <c r="F2" s="207"/>
      <c r="G2" s="207"/>
      <c r="H2" s="207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</row>
    <row r="3" spans="1:34" ht="20.25" customHeight="1">
      <c r="A3" s="107" t="s">
        <v>5</v>
      </c>
      <c r="B3" s="108"/>
      <c r="C3" s="41"/>
      <c r="D3" s="41"/>
      <c r="E3" s="41"/>
      <c r="F3" s="41"/>
      <c r="G3" s="41"/>
      <c r="H3" s="17" t="s">
        <v>6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</row>
    <row r="4" spans="1:34" ht="20.25" customHeight="1">
      <c r="A4" s="208" t="s">
        <v>7</v>
      </c>
      <c r="B4" s="209"/>
      <c r="C4" s="208" t="s">
        <v>8</v>
      </c>
      <c r="D4" s="234"/>
      <c r="E4" s="234"/>
      <c r="F4" s="234"/>
      <c r="G4" s="234"/>
      <c r="H4" s="20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</row>
    <row r="5" spans="1:34" ht="34.5" customHeight="1">
      <c r="A5" s="109" t="s">
        <v>9</v>
      </c>
      <c r="B5" s="110" t="s">
        <v>10</v>
      </c>
      <c r="C5" s="109" t="s">
        <v>9</v>
      </c>
      <c r="D5" s="110" t="s">
        <v>62</v>
      </c>
      <c r="E5" s="110" t="s">
        <v>117</v>
      </c>
      <c r="F5" s="111" t="s">
        <v>118</v>
      </c>
      <c r="G5" s="110" t="s">
        <v>119</v>
      </c>
      <c r="H5" s="112" t="s">
        <v>120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</row>
    <row r="6" spans="1:34" ht="20.25" customHeight="1">
      <c r="A6" s="113" t="s">
        <v>121</v>
      </c>
      <c r="B6" s="102">
        <v>615409.72</v>
      </c>
      <c r="C6" s="114" t="s">
        <v>122</v>
      </c>
      <c r="D6" s="115">
        <f>SUM(E6,F6,G6,H6)</f>
        <v>615409.72</v>
      </c>
      <c r="E6" s="115">
        <f>SUM(E7:E36)</f>
        <v>615409.72</v>
      </c>
      <c r="F6" s="115">
        <f>SUM(F7:F36)</f>
        <v>0</v>
      </c>
      <c r="G6" s="115">
        <f>SUM(G7:G36)</f>
        <v>0</v>
      </c>
      <c r="H6" s="115">
        <f>SUM(H7:H36)</f>
        <v>0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</row>
    <row r="7" spans="1:34" ht="20.25" customHeight="1">
      <c r="A7" s="113" t="s">
        <v>123</v>
      </c>
      <c r="B7" s="102">
        <v>615409.72</v>
      </c>
      <c r="C7" s="114" t="s">
        <v>124</v>
      </c>
      <c r="D7" s="102">
        <v>502070.04</v>
      </c>
      <c r="E7" s="102">
        <v>502070.04</v>
      </c>
      <c r="F7" s="115"/>
      <c r="G7" s="116"/>
      <c r="H7" s="115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</row>
    <row r="8" spans="1:34" ht="20.25" customHeight="1">
      <c r="A8" s="113" t="s">
        <v>125</v>
      </c>
      <c r="B8" s="117"/>
      <c r="C8" s="114" t="s">
        <v>126</v>
      </c>
      <c r="D8" s="102"/>
      <c r="E8" s="102"/>
      <c r="F8" s="117"/>
      <c r="G8" s="116"/>
      <c r="H8" s="117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</row>
    <row r="9" spans="1:34" ht="20.25" customHeight="1">
      <c r="A9" s="113" t="s">
        <v>127</v>
      </c>
      <c r="B9" s="118"/>
      <c r="C9" s="114" t="s">
        <v>128</v>
      </c>
      <c r="D9" s="102"/>
      <c r="E9" s="102"/>
      <c r="F9" s="117"/>
      <c r="G9" s="116"/>
      <c r="H9" s="117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</row>
    <row r="10" spans="1:34" ht="20.25" customHeight="1">
      <c r="A10" s="113" t="s">
        <v>129</v>
      </c>
      <c r="B10" s="119"/>
      <c r="C10" s="114" t="s">
        <v>130</v>
      </c>
      <c r="D10" s="102"/>
      <c r="E10" s="102"/>
      <c r="F10" s="117"/>
      <c r="G10" s="116"/>
      <c r="H10" s="117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</row>
    <row r="11" spans="1:34" ht="20.25" customHeight="1">
      <c r="A11" s="113" t="s">
        <v>123</v>
      </c>
      <c r="B11" s="117"/>
      <c r="C11" s="114" t="s">
        <v>131</v>
      </c>
      <c r="D11" s="102"/>
      <c r="E11" s="102"/>
      <c r="F11" s="117"/>
      <c r="G11" s="116"/>
      <c r="H11" s="11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</row>
    <row r="12" spans="1:34" ht="20.25" customHeight="1">
      <c r="A12" s="113" t="s">
        <v>125</v>
      </c>
      <c r="B12" s="117"/>
      <c r="C12" s="114" t="s">
        <v>132</v>
      </c>
      <c r="D12" s="102"/>
      <c r="E12" s="102"/>
      <c r="F12" s="117"/>
      <c r="G12" s="116"/>
      <c r="H12" s="117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</row>
    <row r="13" spans="1:34" ht="20.25" customHeight="1">
      <c r="A13" s="113" t="s">
        <v>127</v>
      </c>
      <c r="B13" s="117"/>
      <c r="C13" s="114" t="s">
        <v>133</v>
      </c>
      <c r="D13" s="102"/>
      <c r="E13" s="102"/>
      <c r="F13" s="117"/>
      <c r="G13" s="116"/>
      <c r="H13" s="117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</row>
    <row r="14" spans="1:34" ht="20.25" customHeight="1">
      <c r="A14" s="113" t="s">
        <v>134</v>
      </c>
      <c r="B14" s="118"/>
      <c r="C14" s="114" t="s">
        <v>135</v>
      </c>
      <c r="D14" s="102">
        <v>56951.040000000001</v>
      </c>
      <c r="E14" s="102">
        <v>56951.040000000001</v>
      </c>
      <c r="F14" s="117"/>
      <c r="G14" s="116"/>
      <c r="H14" s="117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</row>
    <row r="15" spans="1:34" ht="20.25" customHeight="1">
      <c r="A15" s="120"/>
      <c r="B15" s="121"/>
      <c r="C15" s="114" t="s">
        <v>136</v>
      </c>
      <c r="D15" s="102"/>
      <c r="E15" s="102"/>
      <c r="F15" s="117"/>
      <c r="G15" s="116"/>
      <c r="H15" s="117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</row>
    <row r="16" spans="1:34" ht="20.25" customHeight="1">
      <c r="A16" s="120"/>
      <c r="B16" s="118"/>
      <c r="C16" s="114" t="s">
        <v>137</v>
      </c>
      <c r="D16" s="102">
        <v>22321.84</v>
      </c>
      <c r="E16" s="102">
        <v>22321.84</v>
      </c>
      <c r="F16" s="117"/>
      <c r="G16" s="116"/>
      <c r="H16" s="117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</row>
    <row r="17" spans="1:34" ht="20.25" customHeight="1">
      <c r="A17" s="120"/>
      <c r="B17" s="118"/>
      <c r="C17" s="114" t="s">
        <v>138</v>
      </c>
      <c r="D17" s="102"/>
      <c r="E17" s="102"/>
      <c r="F17" s="117"/>
      <c r="G17" s="116"/>
      <c r="H17" s="117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</row>
    <row r="18" spans="1:34" ht="20.25" customHeight="1">
      <c r="A18" s="120"/>
      <c r="B18" s="118"/>
      <c r="C18" s="114" t="s">
        <v>139</v>
      </c>
      <c r="D18" s="102"/>
      <c r="E18" s="102"/>
      <c r="F18" s="117"/>
      <c r="G18" s="116"/>
      <c r="H18" s="117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</row>
    <row r="19" spans="1:34" ht="20.25" customHeight="1">
      <c r="A19" s="120"/>
      <c r="B19" s="118"/>
      <c r="C19" s="114" t="s">
        <v>140</v>
      </c>
      <c r="D19" s="102"/>
      <c r="E19" s="102"/>
      <c r="F19" s="117"/>
      <c r="G19" s="116"/>
      <c r="H19" s="117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</row>
    <row r="20" spans="1:34" ht="20.25" customHeight="1">
      <c r="A20" s="120"/>
      <c r="B20" s="118"/>
      <c r="C20" s="114" t="s">
        <v>141</v>
      </c>
      <c r="D20" s="102"/>
      <c r="E20" s="102"/>
      <c r="F20" s="117"/>
      <c r="G20" s="116"/>
      <c r="H20" s="117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</row>
    <row r="21" spans="1:34" ht="20.25" customHeight="1">
      <c r="A21" s="120"/>
      <c r="B21" s="118"/>
      <c r="C21" s="114" t="s">
        <v>142</v>
      </c>
      <c r="D21" s="102"/>
      <c r="E21" s="102"/>
      <c r="F21" s="117"/>
      <c r="G21" s="116"/>
      <c r="H21" s="117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</row>
    <row r="22" spans="1:34" ht="20.25" customHeight="1">
      <c r="A22" s="120"/>
      <c r="B22" s="118"/>
      <c r="C22" s="114" t="s">
        <v>143</v>
      </c>
      <c r="D22" s="102"/>
      <c r="E22" s="102"/>
      <c r="F22" s="117"/>
      <c r="G22" s="116"/>
      <c r="H22" s="117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</row>
    <row r="23" spans="1:34" ht="20.25" customHeight="1">
      <c r="A23" s="120"/>
      <c r="B23" s="118"/>
      <c r="C23" s="114" t="s">
        <v>144</v>
      </c>
      <c r="D23" s="102"/>
      <c r="E23" s="102"/>
      <c r="F23" s="117"/>
      <c r="G23" s="116"/>
      <c r="H23" s="117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</row>
    <row r="24" spans="1:34" ht="20.25" customHeight="1">
      <c r="A24" s="120"/>
      <c r="B24" s="118"/>
      <c r="C24" s="114" t="s">
        <v>145</v>
      </c>
      <c r="D24" s="102"/>
      <c r="E24" s="102"/>
      <c r="F24" s="117"/>
      <c r="G24" s="116"/>
      <c r="H24" s="117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</row>
    <row r="25" spans="1:34" ht="20.25" customHeight="1">
      <c r="A25" s="120"/>
      <c r="B25" s="118"/>
      <c r="C25" s="114" t="s">
        <v>146</v>
      </c>
      <c r="D25" s="102"/>
      <c r="E25" s="102"/>
      <c r="F25" s="117"/>
      <c r="G25" s="116"/>
      <c r="H25" s="117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</row>
    <row r="26" spans="1:34" ht="20.25" customHeight="1">
      <c r="A26" s="113"/>
      <c r="B26" s="118"/>
      <c r="C26" s="114" t="s">
        <v>147</v>
      </c>
      <c r="D26" s="102">
        <v>34066.800000000003</v>
      </c>
      <c r="E26" s="102">
        <v>34066.800000000003</v>
      </c>
      <c r="F26" s="117"/>
      <c r="G26" s="116"/>
      <c r="H26" s="117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</row>
    <row r="27" spans="1:34" ht="20.25" customHeight="1">
      <c r="A27" s="113"/>
      <c r="B27" s="118"/>
      <c r="C27" s="114" t="s">
        <v>148</v>
      </c>
      <c r="D27" s="102">
        <f>SUM(E27:H27)</f>
        <v>0</v>
      </c>
      <c r="E27" s="117"/>
      <c r="F27" s="117"/>
      <c r="G27" s="116"/>
      <c r="H27" s="117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</row>
    <row r="28" spans="1:34" ht="20.25" customHeight="1">
      <c r="A28" s="113"/>
      <c r="B28" s="118"/>
      <c r="C28" s="114" t="s">
        <v>149</v>
      </c>
      <c r="D28" s="102">
        <f>SUM(E28:H28)</f>
        <v>0</v>
      </c>
      <c r="E28" s="117"/>
      <c r="F28" s="117"/>
      <c r="G28" s="116"/>
      <c r="H28" s="117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</row>
    <row r="29" spans="1:34" ht="20.25" customHeight="1">
      <c r="A29" s="113"/>
      <c r="B29" s="118"/>
      <c r="C29" s="114" t="s">
        <v>150</v>
      </c>
      <c r="D29" s="102"/>
      <c r="E29" s="117"/>
      <c r="F29" s="117"/>
      <c r="G29" s="116"/>
      <c r="H29" s="117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</row>
    <row r="30" spans="1:34" ht="20.25" customHeight="1">
      <c r="A30" s="113"/>
      <c r="B30" s="118"/>
      <c r="C30" s="114" t="s">
        <v>151</v>
      </c>
      <c r="D30" s="102">
        <f t="shared" ref="D30:D37" si="0">SUM(E30:H30)</f>
        <v>0</v>
      </c>
      <c r="E30" s="117"/>
      <c r="F30" s="117"/>
      <c r="G30" s="116"/>
      <c r="H30" s="117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</row>
    <row r="31" spans="1:34" ht="20.25" customHeight="1">
      <c r="A31" s="113"/>
      <c r="B31" s="118"/>
      <c r="C31" s="114" t="s">
        <v>152</v>
      </c>
      <c r="D31" s="102">
        <f t="shared" si="0"/>
        <v>0</v>
      </c>
      <c r="E31" s="117"/>
      <c r="F31" s="117"/>
      <c r="G31" s="116"/>
      <c r="H31" s="11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</row>
    <row r="32" spans="1:34" ht="20.25" customHeight="1">
      <c r="A32" s="113"/>
      <c r="B32" s="118"/>
      <c r="C32" s="114" t="s">
        <v>153</v>
      </c>
      <c r="D32" s="102">
        <f t="shared" si="0"/>
        <v>0</v>
      </c>
      <c r="E32" s="117"/>
      <c r="F32" s="117"/>
      <c r="G32" s="116"/>
      <c r="H32" s="117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</row>
    <row r="33" spans="1:34" ht="20.25" customHeight="1">
      <c r="A33" s="113"/>
      <c r="B33" s="118"/>
      <c r="C33" s="114" t="s">
        <v>154</v>
      </c>
      <c r="D33" s="102">
        <f t="shared" si="0"/>
        <v>0</v>
      </c>
      <c r="E33" s="117"/>
      <c r="F33" s="117"/>
      <c r="G33" s="116"/>
      <c r="H33" s="117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</row>
    <row r="34" spans="1:34" ht="20.25" customHeight="1">
      <c r="A34" s="113"/>
      <c r="B34" s="118"/>
      <c r="C34" s="114" t="s">
        <v>155</v>
      </c>
      <c r="D34" s="102">
        <f t="shared" si="0"/>
        <v>0</v>
      </c>
      <c r="E34" s="117"/>
      <c r="F34" s="117"/>
      <c r="G34" s="116"/>
      <c r="H34" s="117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</row>
    <row r="35" spans="1:34" ht="20.25" customHeight="1">
      <c r="A35" s="113"/>
      <c r="B35" s="118"/>
      <c r="C35" s="114" t="s">
        <v>156</v>
      </c>
      <c r="D35" s="102">
        <f t="shared" si="0"/>
        <v>0</v>
      </c>
      <c r="E35" s="122"/>
      <c r="F35" s="122"/>
      <c r="G35" s="123"/>
      <c r="H35" s="122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</row>
    <row r="36" spans="1:34" ht="20.25" customHeight="1">
      <c r="A36" s="124"/>
      <c r="B36" s="118"/>
      <c r="C36" s="125" t="s">
        <v>157</v>
      </c>
      <c r="D36" s="102">
        <f t="shared" si="0"/>
        <v>0</v>
      </c>
      <c r="E36" s="119"/>
      <c r="F36" s="119"/>
      <c r="G36" s="126"/>
      <c r="H36" s="127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</row>
    <row r="37" spans="1:34" ht="20.25" customHeight="1">
      <c r="A37" s="113"/>
      <c r="B37" s="118"/>
      <c r="C37" s="128" t="s">
        <v>158</v>
      </c>
      <c r="D37" s="102">
        <f t="shared" si="0"/>
        <v>0</v>
      </c>
      <c r="E37" s="118"/>
      <c r="F37" s="118"/>
      <c r="G37" s="129"/>
      <c r="H37" s="13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</row>
    <row r="38" spans="1:34" ht="20.25" customHeight="1">
      <c r="A38" s="113"/>
      <c r="B38" s="131"/>
      <c r="C38" s="128"/>
      <c r="D38" s="102"/>
      <c r="E38" s="121"/>
      <c r="F38" s="121"/>
      <c r="G38" s="132"/>
      <c r="H38" s="133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</row>
    <row r="39" spans="1:34" ht="20.25" customHeight="1">
      <c r="A39" s="124" t="s">
        <v>56</v>
      </c>
      <c r="B39" s="134">
        <v>615409.72</v>
      </c>
      <c r="C39" s="125" t="s">
        <v>57</v>
      </c>
      <c r="D39" s="102">
        <f>SUM(E39:H39)</f>
        <v>615409.72</v>
      </c>
      <c r="E39" s="122">
        <f>SUM(E7:E37)</f>
        <v>615409.72</v>
      </c>
      <c r="F39" s="122">
        <f>SUM(F7:F37)</f>
        <v>0</v>
      </c>
      <c r="G39" s="135">
        <f>SUM(G7:G37)</f>
        <v>0</v>
      </c>
      <c r="H39" s="136">
        <f>SUM(H7:H37)</f>
        <v>0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</row>
    <row r="40" spans="1:34" ht="20.25" customHeight="1">
      <c r="A40" s="137"/>
      <c r="B40" s="138"/>
      <c r="C40" s="139"/>
      <c r="D40" s="139"/>
      <c r="E40" s="139"/>
      <c r="F40" s="139"/>
      <c r="G40" s="13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90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showGridLines="0" showZeros="0" workbookViewId="0">
      <selection activeCell="K20" sqref="K20"/>
    </sheetView>
  </sheetViews>
  <sheetFormatPr defaultColWidth="9" defaultRowHeight="12.75" customHeight="1"/>
  <cols>
    <col min="1" max="2" width="8.6640625" customWidth="1"/>
    <col min="3" max="3" width="9.1640625" customWidth="1"/>
    <col min="4" max="4" width="38" customWidth="1"/>
    <col min="5" max="5" width="13.1640625" customWidth="1"/>
    <col min="6" max="7" width="11.1640625" customWidth="1"/>
    <col min="8" max="8" width="17.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 t="s">
        <v>159</v>
      </c>
    </row>
    <row r="2" spans="1:35" s="100" customFormat="1" ht="20.100000000000001" customHeight="1">
      <c r="A2" s="207" t="s">
        <v>160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</row>
    <row r="3" spans="1:35" ht="20.100000000000001" customHeight="1">
      <c r="A3" s="63" t="s">
        <v>60</v>
      </c>
      <c r="B3" s="15" t="s">
        <v>161</v>
      </c>
      <c r="C3" s="15"/>
      <c r="D3" s="1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 t="s">
        <v>6</v>
      </c>
    </row>
    <row r="4" spans="1:35" ht="20.100000000000001" customHeight="1">
      <c r="A4" s="219" t="s">
        <v>61</v>
      </c>
      <c r="B4" s="220"/>
      <c r="C4" s="248"/>
      <c r="D4" s="221"/>
      <c r="E4" s="247" t="s">
        <v>87</v>
      </c>
      <c r="F4" s="222" t="s">
        <v>162</v>
      </c>
      <c r="G4" s="223"/>
      <c r="H4" s="223"/>
      <c r="I4" s="223"/>
      <c r="J4" s="223"/>
      <c r="K4" s="223"/>
      <c r="L4" s="223"/>
      <c r="M4" s="223"/>
      <c r="N4" s="223"/>
      <c r="O4" s="224"/>
      <c r="P4" s="222" t="s">
        <v>163</v>
      </c>
      <c r="Q4" s="223"/>
      <c r="R4" s="223"/>
      <c r="S4" s="223"/>
      <c r="T4" s="223"/>
      <c r="U4" s="223"/>
      <c r="V4" s="223"/>
      <c r="W4" s="223"/>
      <c r="X4" s="223"/>
      <c r="Y4" s="224"/>
      <c r="Z4" s="222" t="s">
        <v>164</v>
      </c>
      <c r="AA4" s="223"/>
      <c r="AB4" s="223"/>
      <c r="AC4" s="223"/>
      <c r="AD4" s="223"/>
      <c r="AE4" s="223"/>
      <c r="AF4" s="223"/>
      <c r="AG4" s="223"/>
      <c r="AH4" s="223"/>
      <c r="AI4" s="224"/>
    </row>
    <row r="5" spans="1:35" ht="21" customHeight="1">
      <c r="A5" s="219" t="s">
        <v>70</v>
      </c>
      <c r="B5" s="220"/>
      <c r="C5" s="245" t="s">
        <v>71</v>
      </c>
      <c r="D5" s="232" t="s">
        <v>72</v>
      </c>
      <c r="E5" s="215"/>
      <c r="F5" s="245" t="s">
        <v>62</v>
      </c>
      <c r="G5" s="245" t="s">
        <v>165</v>
      </c>
      <c r="H5" s="245"/>
      <c r="I5" s="245"/>
      <c r="J5" s="245" t="s">
        <v>166</v>
      </c>
      <c r="K5" s="245"/>
      <c r="L5" s="245"/>
      <c r="M5" s="245" t="s">
        <v>167</v>
      </c>
      <c r="N5" s="245"/>
      <c r="O5" s="245"/>
      <c r="P5" s="245" t="s">
        <v>62</v>
      </c>
      <c r="Q5" s="245" t="s">
        <v>165</v>
      </c>
      <c r="R5" s="245"/>
      <c r="S5" s="245"/>
      <c r="T5" s="245" t="s">
        <v>166</v>
      </c>
      <c r="U5" s="245"/>
      <c r="V5" s="245"/>
      <c r="W5" s="245" t="s">
        <v>167</v>
      </c>
      <c r="X5" s="245"/>
      <c r="Y5" s="245"/>
      <c r="Z5" s="245" t="s">
        <v>62</v>
      </c>
      <c r="AA5" s="245" t="s">
        <v>165</v>
      </c>
      <c r="AB5" s="245"/>
      <c r="AC5" s="245"/>
      <c r="AD5" s="245" t="s">
        <v>166</v>
      </c>
      <c r="AE5" s="245"/>
      <c r="AF5" s="245"/>
      <c r="AG5" s="245" t="s">
        <v>167</v>
      </c>
      <c r="AH5" s="245"/>
      <c r="AI5" s="245"/>
    </row>
    <row r="6" spans="1:35" ht="30.75" customHeight="1">
      <c r="A6" s="19" t="s">
        <v>82</v>
      </c>
      <c r="B6" s="101" t="s">
        <v>83</v>
      </c>
      <c r="C6" s="245"/>
      <c r="D6" s="246"/>
      <c r="E6" s="216"/>
      <c r="F6" s="245"/>
      <c r="G6" s="88" t="s">
        <v>77</v>
      </c>
      <c r="H6" s="88" t="s">
        <v>109</v>
      </c>
      <c r="I6" s="88" t="s">
        <v>110</v>
      </c>
      <c r="J6" s="88" t="s">
        <v>77</v>
      </c>
      <c r="K6" s="88" t="s">
        <v>109</v>
      </c>
      <c r="L6" s="88" t="s">
        <v>110</v>
      </c>
      <c r="M6" s="88" t="s">
        <v>77</v>
      </c>
      <c r="N6" s="88" t="s">
        <v>109</v>
      </c>
      <c r="O6" s="88" t="s">
        <v>110</v>
      </c>
      <c r="P6" s="245"/>
      <c r="Q6" s="88" t="s">
        <v>77</v>
      </c>
      <c r="R6" s="88" t="s">
        <v>109</v>
      </c>
      <c r="S6" s="88" t="s">
        <v>110</v>
      </c>
      <c r="T6" s="88" t="s">
        <v>77</v>
      </c>
      <c r="U6" s="88" t="s">
        <v>109</v>
      </c>
      <c r="V6" s="88" t="s">
        <v>110</v>
      </c>
      <c r="W6" s="88" t="s">
        <v>77</v>
      </c>
      <c r="X6" s="88" t="s">
        <v>109</v>
      </c>
      <c r="Y6" s="88" t="s">
        <v>110</v>
      </c>
      <c r="Z6" s="245"/>
      <c r="AA6" s="88" t="s">
        <v>77</v>
      </c>
      <c r="AB6" s="88" t="s">
        <v>109</v>
      </c>
      <c r="AC6" s="88" t="s">
        <v>110</v>
      </c>
      <c r="AD6" s="88" t="s">
        <v>77</v>
      </c>
      <c r="AE6" s="88" t="s">
        <v>109</v>
      </c>
      <c r="AF6" s="88" t="s">
        <v>110</v>
      </c>
      <c r="AG6" s="88" t="s">
        <v>77</v>
      </c>
      <c r="AH6" s="88" t="s">
        <v>109</v>
      </c>
      <c r="AI6" s="88" t="s">
        <v>110</v>
      </c>
    </row>
    <row r="7" spans="1:35" ht="39" customHeight="1">
      <c r="A7" s="90" t="s">
        <v>168</v>
      </c>
      <c r="B7" s="90" t="s">
        <v>169</v>
      </c>
      <c r="C7" s="90" t="s">
        <v>85</v>
      </c>
      <c r="D7" s="90" t="s">
        <v>170</v>
      </c>
      <c r="E7" s="76">
        <f>SUM(F7,P7,Z7)</f>
        <v>615409.72</v>
      </c>
      <c r="F7" s="76">
        <f>SUM(G7,J7,M7)</f>
        <v>615409.72</v>
      </c>
      <c r="G7" s="76">
        <f t="shared" ref="G7:G20" si="0">H7+I7</f>
        <v>615409.72</v>
      </c>
      <c r="H7" s="76">
        <f>H8+H12+H19</f>
        <v>469609.72000000003</v>
      </c>
      <c r="I7" s="103" t="str">
        <f>I19</f>
        <v>145800</v>
      </c>
      <c r="J7" s="76">
        <f>SUM(K7,L7)</f>
        <v>0</v>
      </c>
      <c r="K7" s="76" t="s">
        <v>171</v>
      </c>
      <c r="L7" s="76" t="s">
        <v>172</v>
      </c>
      <c r="M7" s="76">
        <f>SUM(N7,O7)</f>
        <v>0</v>
      </c>
      <c r="N7" s="76"/>
      <c r="O7" s="76"/>
      <c r="P7" s="76">
        <f>SUM(Q7,T7,W7)</f>
        <v>0</v>
      </c>
      <c r="Q7" s="76">
        <f>SUM(R7,S7)</f>
        <v>0</v>
      </c>
      <c r="R7" s="76"/>
      <c r="S7" s="76"/>
      <c r="T7" s="76">
        <f>SUM(U7,V7)</f>
        <v>0</v>
      </c>
      <c r="U7" s="76"/>
      <c r="V7" s="76"/>
      <c r="W7" s="76">
        <f>SUM(X7,Y7)</f>
        <v>0</v>
      </c>
      <c r="X7" s="76"/>
      <c r="Y7" s="76"/>
      <c r="Z7" s="76">
        <f>SUM(AA7,AD7,AG7)</f>
        <v>0</v>
      </c>
      <c r="AA7" s="76">
        <f>SUM(AB7,AC7)</f>
        <v>0</v>
      </c>
      <c r="AB7" s="76" t="s">
        <v>173</v>
      </c>
      <c r="AC7" s="76" t="s">
        <v>174</v>
      </c>
      <c r="AD7" s="76">
        <f>SUM(AE7,AF7)</f>
        <v>0</v>
      </c>
      <c r="AE7" s="76" t="s">
        <v>175</v>
      </c>
      <c r="AF7" s="76" t="s">
        <v>176</v>
      </c>
      <c r="AG7" s="76">
        <f>SUM(AH7,AI7)</f>
        <v>0</v>
      </c>
      <c r="AH7" s="76"/>
      <c r="AI7" s="76"/>
    </row>
    <row r="8" spans="1:35" ht="20.100000000000001" customHeight="1">
      <c r="A8" s="91" t="s">
        <v>177</v>
      </c>
      <c r="B8" s="91"/>
      <c r="C8" s="91"/>
      <c r="D8" s="91" t="s">
        <v>178</v>
      </c>
      <c r="E8" s="102">
        <v>344363.68</v>
      </c>
      <c r="F8" s="102">
        <v>344363.68</v>
      </c>
      <c r="G8" s="83">
        <f t="shared" si="0"/>
        <v>348459.72000000003</v>
      </c>
      <c r="H8" s="102">
        <f>H9+H10+H11</f>
        <v>348459.72000000003</v>
      </c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</row>
    <row r="9" spans="1:35" ht="20.100000000000001" customHeight="1">
      <c r="A9" s="91" t="s">
        <v>179</v>
      </c>
      <c r="B9" s="91" t="s">
        <v>91</v>
      </c>
      <c r="C9" s="91" t="s">
        <v>180</v>
      </c>
      <c r="D9" s="91" t="s">
        <v>181</v>
      </c>
      <c r="E9" s="102">
        <v>231024</v>
      </c>
      <c r="F9" s="102">
        <v>231024</v>
      </c>
      <c r="G9" s="83">
        <f t="shared" si="0"/>
        <v>235120.04</v>
      </c>
      <c r="H9" s="102">
        <v>235120.04</v>
      </c>
      <c r="I9" s="10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</row>
    <row r="10" spans="1:35" ht="20.100000000000001" customHeight="1">
      <c r="A10" s="91" t="s">
        <v>179</v>
      </c>
      <c r="B10" s="91" t="s">
        <v>104</v>
      </c>
      <c r="C10" s="91" t="s">
        <v>180</v>
      </c>
      <c r="D10" s="91" t="s">
        <v>182</v>
      </c>
      <c r="E10" s="102">
        <v>79272.88</v>
      </c>
      <c r="F10" s="102">
        <v>79272.88</v>
      </c>
      <c r="G10" s="83">
        <f t="shared" si="0"/>
        <v>79272.88</v>
      </c>
      <c r="H10" s="102">
        <v>79272.88</v>
      </c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</row>
    <row r="11" spans="1:35" ht="20.100000000000001" customHeight="1">
      <c r="A11" s="91" t="s">
        <v>179</v>
      </c>
      <c r="B11" s="91" t="s">
        <v>101</v>
      </c>
      <c r="C11" s="91" t="s">
        <v>180</v>
      </c>
      <c r="D11" s="91" t="s">
        <v>183</v>
      </c>
      <c r="E11" s="102">
        <v>34066.800000000003</v>
      </c>
      <c r="F11" s="102">
        <v>34066.800000000003</v>
      </c>
      <c r="G11" s="83">
        <f t="shared" si="0"/>
        <v>34066.800000000003</v>
      </c>
      <c r="H11" s="102">
        <v>34066.800000000003</v>
      </c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</row>
    <row r="12" spans="1:35" ht="20.100000000000001" customHeight="1">
      <c r="A12" s="91" t="s">
        <v>184</v>
      </c>
      <c r="B12" s="91"/>
      <c r="C12" s="91"/>
      <c r="D12" s="91" t="s">
        <v>185</v>
      </c>
      <c r="E12" s="102">
        <v>118750</v>
      </c>
      <c r="F12" s="102">
        <v>118750</v>
      </c>
      <c r="G12" s="83">
        <f t="shared" si="0"/>
        <v>118750</v>
      </c>
      <c r="H12" s="102">
        <f>SUM(H13:H18)</f>
        <v>118750</v>
      </c>
      <c r="I12" s="10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9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</row>
    <row r="13" spans="1:35" ht="20.100000000000001" customHeight="1">
      <c r="A13" s="91" t="s">
        <v>186</v>
      </c>
      <c r="B13" s="91" t="s">
        <v>91</v>
      </c>
      <c r="C13" s="91" t="s">
        <v>180</v>
      </c>
      <c r="D13" s="91" t="s">
        <v>187</v>
      </c>
      <c r="E13" s="102">
        <v>34850</v>
      </c>
      <c r="F13" s="102">
        <v>34850</v>
      </c>
      <c r="G13" s="83">
        <f t="shared" si="0"/>
        <v>34850</v>
      </c>
      <c r="H13" s="102">
        <v>34850</v>
      </c>
      <c r="I13" s="10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</row>
    <row r="14" spans="1:35" ht="20.100000000000001" customHeight="1">
      <c r="A14" s="91" t="s">
        <v>186</v>
      </c>
      <c r="B14" s="91" t="s">
        <v>91</v>
      </c>
      <c r="C14" s="91" t="s">
        <v>180</v>
      </c>
      <c r="D14" s="91" t="s">
        <v>188</v>
      </c>
      <c r="E14" s="102">
        <v>2500</v>
      </c>
      <c r="F14" s="102">
        <v>2500</v>
      </c>
      <c r="G14" s="83">
        <f t="shared" si="0"/>
        <v>2500</v>
      </c>
      <c r="H14" s="102">
        <v>2500</v>
      </c>
      <c r="I14" s="104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</row>
    <row r="15" spans="1:35" ht="20.100000000000001" customHeight="1">
      <c r="A15" s="91" t="s">
        <v>186</v>
      </c>
      <c r="B15" s="91" t="s">
        <v>91</v>
      </c>
      <c r="C15" s="91" t="s">
        <v>180</v>
      </c>
      <c r="D15" s="91" t="s">
        <v>189</v>
      </c>
      <c r="E15" s="102">
        <v>9800</v>
      </c>
      <c r="F15" s="102">
        <v>9800</v>
      </c>
      <c r="G15" s="83">
        <f t="shared" si="0"/>
        <v>9800</v>
      </c>
      <c r="H15" s="102">
        <v>9800</v>
      </c>
      <c r="I15" s="104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</row>
    <row r="16" spans="1:35" ht="20.100000000000001" customHeight="1">
      <c r="A16" s="91" t="s">
        <v>186</v>
      </c>
      <c r="B16" s="91" t="s">
        <v>91</v>
      </c>
      <c r="C16" s="91" t="s">
        <v>180</v>
      </c>
      <c r="D16" s="91" t="s">
        <v>190</v>
      </c>
      <c r="E16" s="102">
        <v>24000</v>
      </c>
      <c r="F16" s="102">
        <v>24000</v>
      </c>
      <c r="G16" s="83">
        <f t="shared" si="0"/>
        <v>24000</v>
      </c>
      <c r="H16" s="102">
        <v>24000</v>
      </c>
      <c r="I16" s="104"/>
      <c r="J16" s="105"/>
      <c r="K16" s="105"/>
      <c r="L16" s="105"/>
      <c r="M16" s="105"/>
      <c r="N16" s="105"/>
      <c r="O16" s="105"/>
      <c r="P16" s="105"/>
      <c r="Q16" s="105"/>
      <c r="R16" s="94"/>
      <c r="S16" s="105"/>
      <c r="T16" s="105"/>
      <c r="U16" s="105"/>
      <c r="V16" s="105"/>
      <c r="W16" s="105"/>
      <c r="X16" s="94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</row>
    <row r="17" spans="1:35" ht="20.100000000000001" customHeight="1">
      <c r="A17" s="91" t="s">
        <v>186</v>
      </c>
      <c r="B17" s="91" t="s">
        <v>96</v>
      </c>
      <c r="C17" s="91" t="s">
        <v>180</v>
      </c>
      <c r="D17" s="91" t="s">
        <v>191</v>
      </c>
      <c r="E17" s="102">
        <v>100</v>
      </c>
      <c r="F17" s="102">
        <v>100</v>
      </c>
      <c r="G17" s="83">
        <f t="shared" si="0"/>
        <v>100</v>
      </c>
      <c r="H17" s="102">
        <v>100</v>
      </c>
      <c r="I17" s="104"/>
      <c r="J17" s="94"/>
      <c r="K17" s="94"/>
      <c r="L17" s="94"/>
      <c r="M17" s="94"/>
      <c r="N17" s="94"/>
      <c r="O17" s="94"/>
      <c r="P17" s="94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</row>
    <row r="18" spans="1:35" ht="20.100000000000001" customHeight="1">
      <c r="A18" s="91" t="s">
        <v>186</v>
      </c>
      <c r="B18" s="91" t="s">
        <v>192</v>
      </c>
      <c r="C18" s="91" t="s">
        <v>180</v>
      </c>
      <c r="D18" s="91" t="s">
        <v>193</v>
      </c>
      <c r="E18" s="102">
        <v>47500</v>
      </c>
      <c r="F18" s="102">
        <v>47500</v>
      </c>
      <c r="G18" s="83">
        <f t="shared" si="0"/>
        <v>47500</v>
      </c>
      <c r="H18" s="102">
        <v>47500</v>
      </c>
      <c r="I18" s="104"/>
      <c r="J18" s="94"/>
      <c r="K18" s="94"/>
      <c r="L18" s="94"/>
      <c r="M18" s="94"/>
      <c r="N18" s="94"/>
      <c r="O18" s="94"/>
      <c r="P18" s="94"/>
      <c r="Q18" s="105"/>
      <c r="R18" s="105"/>
      <c r="S18" s="94"/>
      <c r="T18" s="105"/>
      <c r="U18" s="105"/>
      <c r="V18" s="105"/>
      <c r="W18" s="105"/>
      <c r="X18" s="94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</row>
    <row r="19" spans="1:35" ht="20.100000000000001" customHeight="1">
      <c r="A19" s="91" t="s">
        <v>194</v>
      </c>
      <c r="B19" s="91"/>
      <c r="C19" s="91"/>
      <c r="D19" s="91" t="s">
        <v>195</v>
      </c>
      <c r="E19" s="102">
        <v>152296.04</v>
      </c>
      <c r="F19" s="102">
        <v>152296.04</v>
      </c>
      <c r="G19" s="83">
        <f t="shared" si="0"/>
        <v>148200</v>
      </c>
      <c r="H19" s="102">
        <f>H20</f>
        <v>2400</v>
      </c>
      <c r="I19" s="104" t="s">
        <v>114</v>
      </c>
      <c r="J19" s="94"/>
      <c r="K19" s="94"/>
      <c r="L19" s="94"/>
      <c r="M19" s="94"/>
      <c r="N19" s="94"/>
      <c r="O19" s="94"/>
      <c r="P19" s="94"/>
      <c r="Q19" s="94"/>
      <c r="R19" s="105"/>
      <c r="S19" s="94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</row>
    <row r="20" spans="1:35" ht="20.100000000000001" customHeight="1">
      <c r="A20" s="91" t="s">
        <v>196</v>
      </c>
      <c r="B20" s="91" t="s">
        <v>91</v>
      </c>
      <c r="C20" s="91" t="s">
        <v>180</v>
      </c>
      <c r="D20" s="91" t="s">
        <v>197</v>
      </c>
      <c r="E20" s="102">
        <v>152296.04</v>
      </c>
      <c r="F20" s="102">
        <v>152296.04</v>
      </c>
      <c r="G20" s="83">
        <f t="shared" si="0"/>
        <v>148200</v>
      </c>
      <c r="H20" s="102">
        <v>2400</v>
      </c>
      <c r="I20" s="104" t="s">
        <v>114</v>
      </c>
      <c r="J20" s="94"/>
      <c r="K20" s="94"/>
      <c r="L20" s="94"/>
      <c r="M20" s="94"/>
      <c r="N20" s="94"/>
      <c r="O20" s="94"/>
      <c r="P20" s="94"/>
      <c r="Q20" s="94"/>
      <c r="R20" s="105"/>
      <c r="S20" s="105"/>
      <c r="T20" s="105"/>
      <c r="U20" s="9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</row>
    <row r="21" spans="1:35" ht="20.100000000000001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05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</row>
    <row r="22" spans="1:35" ht="20.100000000000001" customHeight="1">
      <c r="A22" s="93"/>
      <c r="B22" s="93"/>
      <c r="C22" s="93"/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</row>
    <row r="23" spans="1:35" ht="20.100000000000001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8"/>
      <c r="V23" s="98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</row>
    <row r="24" spans="1:35" ht="20.100000000000001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  <c r="R24" s="96"/>
      <c r="S24" s="96"/>
      <c r="T24" s="96"/>
      <c r="U24" s="96"/>
      <c r="V24" s="97"/>
      <c r="W24" s="97"/>
      <c r="X24" s="97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</row>
    <row r="25" spans="1:35" ht="20.100000000000001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  <c r="R25" s="96"/>
      <c r="S25" s="96"/>
      <c r="T25" s="96"/>
      <c r="U25" s="96"/>
      <c r="V25" s="97"/>
      <c r="W25" s="97"/>
      <c r="X25" s="97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</row>
    <row r="26" spans="1:35" ht="20.100000000000001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  <c r="R26" s="96"/>
      <c r="S26" s="96"/>
      <c r="T26" s="96"/>
      <c r="U26" s="96"/>
      <c r="V26" s="97"/>
      <c r="W26" s="97"/>
      <c r="X26" s="97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</row>
    <row r="27" spans="1:35" ht="20.100000000000001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  <c r="R27" s="96"/>
      <c r="S27" s="96"/>
      <c r="T27" s="96"/>
      <c r="U27" s="96"/>
      <c r="V27" s="97"/>
      <c r="W27" s="97"/>
      <c r="X27" s="97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ht="20.100000000000001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  <c r="R28" s="96"/>
      <c r="S28" s="96"/>
      <c r="T28" s="96"/>
      <c r="U28" s="96"/>
      <c r="V28" s="97"/>
      <c r="W28" s="97"/>
      <c r="X28" s="97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ht="20.100000000000001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  <c r="R29" s="96"/>
      <c r="S29" s="96"/>
      <c r="T29" s="96"/>
      <c r="U29" s="96"/>
      <c r="V29" s="97"/>
      <c r="W29" s="97"/>
      <c r="X29" s="97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ht="20.100000000000001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  <c r="R30" s="96"/>
      <c r="S30" s="96"/>
      <c r="T30" s="96"/>
      <c r="U30" s="96"/>
      <c r="V30" s="97"/>
      <c r="W30" s="97"/>
      <c r="X30" s="97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20.100000000000001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96"/>
      <c r="S31" s="96"/>
      <c r="T31" s="96"/>
      <c r="U31" s="96"/>
      <c r="V31" s="97"/>
      <c r="W31" s="97"/>
      <c r="X31" s="97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</row>
    <row r="32" spans="1:35" ht="20.100000000000001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  <c r="R32" s="96"/>
      <c r="S32" s="96"/>
      <c r="T32" s="96"/>
      <c r="U32" s="96"/>
      <c r="V32" s="97"/>
      <c r="W32" s="97"/>
      <c r="X32" s="97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</row>
    <row r="33" spans="1:35" ht="20.100000000000001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  <c r="R33" s="96"/>
      <c r="S33" s="96"/>
      <c r="T33" s="96"/>
      <c r="U33" s="96"/>
      <c r="V33" s="97"/>
      <c r="W33" s="97"/>
      <c r="X33" s="97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</row>
    <row r="34" spans="1:35" ht="20.100000000000001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96"/>
      <c r="S34" s="96"/>
      <c r="T34" s="96"/>
      <c r="U34" s="96"/>
      <c r="V34" s="97"/>
      <c r="W34" s="97"/>
      <c r="X34" s="97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</row>
    <row r="35" spans="1:35" ht="20.100000000000001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  <c r="R35" s="96"/>
      <c r="S35" s="96"/>
      <c r="T35" s="96"/>
      <c r="U35" s="96"/>
      <c r="V35" s="97"/>
      <c r="W35" s="97"/>
      <c r="X35" s="97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T5:V5"/>
    <mergeCell ref="W5:Y5"/>
    <mergeCell ref="AA5:AC5"/>
    <mergeCell ref="AD5:AF5"/>
    <mergeCell ref="AG5:AI5"/>
    <mergeCell ref="Z5:Z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5"/>
  <sheetViews>
    <sheetView showGridLines="0" showZeros="0" workbookViewId="0">
      <selection activeCell="E21" sqref="E21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38" customWidth="1"/>
    <col min="5" max="5" width="17.5" customWidth="1"/>
    <col min="6" max="112" width="14.6640625" customWidth="1"/>
    <col min="113" max="113" width="10.6640625" customWidth="1"/>
    <col min="114" max="250" width="9.1640625" customWidth="1"/>
  </cols>
  <sheetData>
    <row r="1" spans="1:113" ht="20.100000000000001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97"/>
      <c r="AH1" s="97"/>
      <c r="DH1" s="14" t="s">
        <v>198</v>
      </c>
    </row>
    <row r="2" spans="1:113" ht="20.100000000000001" customHeight="1">
      <c r="A2" s="207" t="s">
        <v>199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</row>
    <row r="3" spans="1:113" ht="20.100000000000001" customHeight="1">
      <c r="A3" s="63" t="s">
        <v>60</v>
      </c>
      <c r="B3" s="15"/>
      <c r="C3" s="15"/>
      <c r="D3" s="15" t="s">
        <v>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17" t="s">
        <v>6</v>
      </c>
      <c r="DI3" s="35"/>
    </row>
    <row r="4" spans="1:113" ht="20.100000000000001" customHeight="1">
      <c r="A4" s="249" t="s">
        <v>61</v>
      </c>
      <c r="B4" s="249"/>
      <c r="C4" s="249"/>
      <c r="D4" s="249"/>
      <c r="E4" s="245" t="s">
        <v>62</v>
      </c>
      <c r="F4" s="250" t="s">
        <v>200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 t="s">
        <v>201</v>
      </c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1" t="s">
        <v>202</v>
      </c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2"/>
      <c r="BH4" s="251"/>
      <c r="BI4" s="251" t="s">
        <v>203</v>
      </c>
      <c r="BJ4" s="251"/>
      <c r="BK4" s="251"/>
      <c r="BL4" s="251"/>
      <c r="BM4" s="251"/>
      <c r="BN4" s="251" t="s">
        <v>204</v>
      </c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 t="s">
        <v>205</v>
      </c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 t="s">
        <v>206</v>
      </c>
      <c r="CS4" s="251"/>
      <c r="CT4" s="251"/>
      <c r="CU4" s="251" t="s">
        <v>207</v>
      </c>
      <c r="CV4" s="251"/>
      <c r="CW4" s="251"/>
      <c r="CX4" s="251"/>
      <c r="CY4" s="251"/>
      <c r="CZ4" s="251"/>
      <c r="DA4" s="251" t="s">
        <v>208</v>
      </c>
      <c r="DB4" s="251"/>
      <c r="DC4" s="251"/>
      <c r="DD4" s="251" t="s">
        <v>209</v>
      </c>
      <c r="DE4" s="251"/>
      <c r="DF4" s="251"/>
      <c r="DG4" s="251"/>
      <c r="DH4" s="251"/>
      <c r="DI4" s="35"/>
    </row>
    <row r="5" spans="1:113" ht="20.100000000000001" customHeight="1">
      <c r="A5" s="249" t="s">
        <v>70</v>
      </c>
      <c r="B5" s="249"/>
      <c r="C5" s="249"/>
      <c r="D5" s="245" t="s">
        <v>72</v>
      </c>
      <c r="E5" s="245"/>
      <c r="F5" s="245" t="s">
        <v>77</v>
      </c>
      <c r="G5" s="245" t="s">
        <v>210</v>
      </c>
      <c r="H5" s="245" t="s">
        <v>211</v>
      </c>
      <c r="I5" s="245" t="s">
        <v>212</v>
      </c>
      <c r="J5" s="245" t="s">
        <v>213</v>
      </c>
      <c r="K5" s="245" t="s">
        <v>214</v>
      </c>
      <c r="L5" s="245" t="s">
        <v>215</v>
      </c>
      <c r="M5" s="245" t="s">
        <v>216</v>
      </c>
      <c r="N5" s="245" t="s">
        <v>217</v>
      </c>
      <c r="O5" s="245" t="s">
        <v>218</v>
      </c>
      <c r="P5" s="245" t="s">
        <v>219</v>
      </c>
      <c r="Q5" s="245" t="s">
        <v>220</v>
      </c>
      <c r="R5" s="245" t="s">
        <v>221</v>
      </c>
      <c r="S5" s="245" t="s">
        <v>222</v>
      </c>
      <c r="T5" s="245" t="s">
        <v>77</v>
      </c>
      <c r="U5" s="245" t="s">
        <v>223</v>
      </c>
      <c r="V5" s="245" t="s">
        <v>224</v>
      </c>
      <c r="W5" s="245" t="s">
        <v>225</v>
      </c>
      <c r="X5" s="245" t="s">
        <v>226</v>
      </c>
      <c r="Y5" s="245" t="s">
        <v>227</v>
      </c>
      <c r="Z5" s="245" t="s">
        <v>228</v>
      </c>
      <c r="AA5" s="245" t="s">
        <v>229</v>
      </c>
      <c r="AB5" s="245" t="s">
        <v>230</v>
      </c>
      <c r="AC5" s="245" t="s">
        <v>231</v>
      </c>
      <c r="AD5" s="245" t="s">
        <v>232</v>
      </c>
      <c r="AE5" s="245" t="s">
        <v>233</v>
      </c>
      <c r="AF5" s="245" t="s">
        <v>234</v>
      </c>
      <c r="AG5" s="245" t="s">
        <v>235</v>
      </c>
      <c r="AH5" s="245" t="s">
        <v>236</v>
      </c>
      <c r="AI5" s="245" t="s">
        <v>237</v>
      </c>
      <c r="AJ5" s="245" t="s">
        <v>238</v>
      </c>
      <c r="AK5" s="245" t="s">
        <v>239</v>
      </c>
      <c r="AL5" s="245" t="s">
        <v>240</v>
      </c>
      <c r="AM5" s="245" t="s">
        <v>241</v>
      </c>
      <c r="AN5" s="245" t="s">
        <v>242</v>
      </c>
      <c r="AO5" s="245" t="s">
        <v>243</v>
      </c>
      <c r="AP5" s="245" t="s">
        <v>244</v>
      </c>
      <c r="AQ5" s="245" t="s">
        <v>245</v>
      </c>
      <c r="AR5" s="245" t="s">
        <v>246</v>
      </c>
      <c r="AS5" s="245" t="s">
        <v>247</v>
      </c>
      <c r="AT5" s="245" t="s">
        <v>248</v>
      </c>
      <c r="AU5" s="245" t="s">
        <v>249</v>
      </c>
      <c r="AV5" s="245" t="s">
        <v>77</v>
      </c>
      <c r="AW5" s="245" t="s">
        <v>250</v>
      </c>
      <c r="AX5" s="245" t="s">
        <v>251</v>
      </c>
      <c r="AY5" s="245" t="s">
        <v>252</v>
      </c>
      <c r="AZ5" s="245" t="s">
        <v>253</v>
      </c>
      <c r="BA5" s="245" t="s">
        <v>254</v>
      </c>
      <c r="BB5" s="245" t="s">
        <v>255</v>
      </c>
      <c r="BC5" s="245" t="s">
        <v>221</v>
      </c>
      <c r="BD5" s="245" t="s">
        <v>256</v>
      </c>
      <c r="BE5" s="245" t="s">
        <v>257</v>
      </c>
      <c r="BF5" s="222" t="s">
        <v>258</v>
      </c>
      <c r="BG5" s="245" t="s">
        <v>259</v>
      </c>
      <c r="BH5" s="224" t="s">
        <v>260</v>
      </c>
      <c r="BI5" s="245" t="s">
        <v>77</v>
      </c>
      <c r="BJ5" s="245" t="s">
        <v>261</v>
      </c>
      <c r="BK5" s="245" t="s">
        <v>262</v>
      </c>
      <c r="BL5" s="245" t="s">
        <v>263</v>
      </c>
      <c r="BM5" s="245" t="s">
        <v>264</v>
      </c>
      <c r="BN5" s="245" t="s">
        <v>77</v>
      </c>
      <c r="BO5" s="245" t="s">
        <v>265</v>
      </c>
      <c r="BP5" s="245" t="s">
        <v>266</v>
      </c>
      <c r="BQ5" s="245" t="s">
        <v>267</v>
      </c>
      <c r="BR5" s="245" t="s">
        <v>268</v>
      </c>
      <c r="BS5" s="245" t="s">
        <v>269</v>
      </c>
      <c r="BT5" s="245" t="s">
        <v>270</v>
      </c>
      <c r="BU5" s="245" t="s">
        <v>271</v>
      </c>
      <c r="BV5" s="245" t="s">
        <v>272</v>
      </c>
      <c r="BW5" s="245" t="s">
        <v>273</v>
      </c>
      <c r="BX5" s="245" t="s">
        <v>274</v>
      </c>
      <c r="BY5" s="245" t="s">
        <v>275</v>
      </c>
      <c r="BZ5" s="245" t="s">
        <v>276</v>
      </c>
      <c r="CA5" s="245" t="s">
        <v>77</v>
      </c>
      <c r="CB5" s="245" t="s">
        <v>265</v>
      </c>
      <c r="CC5" s="245" t="s">
        <v>266</v>
      </c>
      <c r="CD5" s="245" t="s">
        <v>267</v>
      </c>
      <c r="CE5" s="245" t="s">
        <v>268</v>
      </c>
      <c r="CF5" s="245" t="s">
        <v>269</v>
      </c>
      <c r="CG5" s="245" t="s">
        <v>270</v>
      </c>
      <c r="CH5" s="245" t="s">
        <v>271</v>
      </c>
      <c r="CI5" s="245" t="s">
        <v>277</v>
      </c>
      <c r="CJ5" s="245" t="s">
        <v>278</v>
      </c>
      <c r="CK5" s="245" t="s">
        <v>279</v>
      </c>
      <c r="CL5" s="245" t="s">
        <v>280</v>
      </c>
      <c r="CM5" s="245" t="s">
        <v>272</v>
      </c>
      <c r="CN5" s="245" t="s">
        <v>273</v>
      </c>
      <c r="CO5" s="245" t="s">
        <v>281</v>
      </c>
      <c r="CP5" s="245" t="s">
        <v>275</v>
      </c>
      <c r="CQ5" s="245" t="s">
        <v>205</v>
      </c>
      <c r="CR5" s="245" t="s">
        <v>77</v>
      </c>
      <c r="CS5" s="245" t="s">
        <v>282</v>
      </c>
      <c r="CT5" s="245" t="s">
        <v>283</v>
      </c>
      <c r="CU5" s="245" t="s">
        <v>77</v>
      </c>
      <c r="CV5" s="245" t="s">
        <v>282</v>
      </c>
      <c r="CW5" s="245" t="s">
        <v>284</v>
      </c>
      <c r="CX5" s="245" t="s">
        <v>285</v>
      </c>
      <c r="CY5" s="245" t="s">
        <v>286</v>
      </c>
      <c r="CZ5" s="245" t="s">
        <v>283</v>
      </c>
      <c r="DA5" s="245" t="s">
        <v>77</v>
      </c>
      <c r="DB5" s="245" t="s">
        <v>208</v>
      </c>
      <c r="DC5" s="245" t="s">
        <v>287</v>
      </c>
      <c r="DD5" s="245" t="s">
        <v>77</v>
      </c>
      <c r="DE5" s="245" t="s">
        <v>288</v>
      </c>
      <c r="DF5" s="245" t="s">
        <v>289</v>
      </c>
      <c r="DG5" s="245" t="s">
        <v>290</v>
      </c>
      <c r="DH5" s="245" t="s">
        <v>209</v>
      </c>
      <c r="DI5" s="35"/>
    </row>
    <row r="6" spans="1:113" ht="30.75" customHeight="1">
      <c r="A6" s="88" t="s">
        <v>82</v>
      </c>
      <c r="B6" s="89" t="s">
        <v>83</v>
      </c>
      <c r="C6" s="88" t="s">
        <v>84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 t="s">
        <v>291</v>
      </c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22"/>
      <c r="BG6" s="245"/>
      <c r="BH6" s="224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35"/>
    </row>
    <row r="7" spans="1:113" ht="20.100000000000001" customHeight="1">
      <c r="A7" s="90" t="s">
        <v>82</v>
      </c>
      <c r="B7" s="90" t="s">
        <v>83</v>
      </c>
      <c r="C7" s="90" t="s">
        <v>84</v>
      </c>
      <c r="D7" s="90" t="s">
        <v>86</v>
      </c>
      <c r="E7" s="76">
        <f>E11+E15+E19+E8</f>
        <v>615409.72</v>
      </c>
      <c r="F7" s="76" t="s">
        <v>292</v>
      </c>
      <c r="G7" s="76" t="s">
        <v>293</v>
      </c>
      <c r="H7" s="76" t="s">
        <v>294</v>
      </c>
      <c r="I7" s="76" t="s">
        <v>295</v>
      </c>
      <c r="J7" s="76" t="s">
        <v>296</v>
      </c>
      <c r="K7" s="76" t="s">
        <v>297</v>
      </c>
      <c r="L7" s="76" t="s">
        <v>298</v>
      </c>
      <c r="M7" s="76" t="s">
        <v>299</v>
      </c>
      <c r="N7" s="76" t="s">
        <v>300</v>
      </c>
      <c r="O7" s="76" t="s">
        <v>301</v>
      </c>
      <c r="P7" s="76" t="s">
        <v>302</v>
      </c>
      <c r="Q7" s="76" t="s">
        <v>303</v>
      </c>
      <c r="R7" s="76" t="s">
        <v>304</v>
      </c>
      <c r="S7" s="76" t="s">
        <v>305</v>
      </c>
      <c r="T7" s="76" t="s">
        <v>306</v>
      </c>
      <c r="U7" s="76" t="s">
        <v>307</v>
      </c>
      <c r="V7" s="76" t="s">
        <v>308</v>
      </c>
      <c r="W7" s="76" t="s">
        <v>309</v>
      </c>
      <c r="X7" s="76" t="s">
        <v>310</v>
      </c>
      <c r="Y7" s="76" t="s">
        <v>311</v>
      </c>
      <c r="Z7" s="76" t="s">
        <v>312</v>
      </c>
      <c r="AA7" s="76" t="s">
        <v>313</v>
      </c>
      <c r="AB7" s="76" t="s">
        <v>314</v>
      </c>
      <c r="AC7" s="76" t="s">
        <v>315</v>
      </c>
      <c r="AD7" s="76" t="s">
        <v>316</v>
      </c>
      <c r="AE7" s="76" t="s">
        <v>317</v>
      </c>
      <c r="AF7" s="76" t="s">
        <v>318</v>
      </c>
      <c r="AG7" s="76" t="s">
        <v>319</v>
      </c>
      <c r="AH7" s="76" t="s">
        <v>320</v>
      </c>
      <c r="AI7" s="76" t="s">
        <v>321</v>
      </c>
      <c r="AJ7" s="76" t="s">
        <v>322</v>
      </c>
      <c r="AK7" s="76" t="s">
        <v>323</v>
      </c>
      <c r="AL7" s="76" t="s">
        <v>291</v>
      </c>
      <c r="AM7" s="76" t="s">
        <v>324</v>
      </c>
      <c r="AN7" s="76" t="s">
        <v>325</v>
      </c>
      <c r="AO7" s="76" t="s">
        <v>326</v>
      </c>
      <c r="AP7" s="76" t="s">
        <v>327</v>
      </c>
      <c r="AQ7" s="76" t="s">
        <v>328</v>
      </c>
      <c r="AR7" s="76" t="s">
        <v>329</v>
      </c>
      <c r="AS7" s="76" t="s">
        <v>330</v>
      </c>
      <c r="AT7" s="76" t="s">
        <v>331</v>
      </c>
      <c r="AU7" s="76" t="s">
        <v>332</v>
      </c>
      <c r="AV7" s="76" t="s">
        <v>333</v>
      </c>
      <c r="AW7" s="76" t="s">
        <v>334</v>
      </c>
      <c r="AX7" s="76" t="s">
        <v>335</v>
      </c>
      <c r="AY7" s="76" t="s">
        <v>336</v>
      </c>
      <c r="AZ7" s="76" t="s">
        <v>337</v>
      </c>
      <c r="BA7" s="76" t="s">
        <v>338</v>
      </c>
      <c r="BB7" s="76" t="s">
        <v>339</v>
      </c>
      <c r="BC7" s="76" t="s">
        <v>340</v>
      </c>
      <c r="BD7" s="76" t="s">
        <v>341</v>
      </c>
      <c r="BE7" s="76" t="s">
        <v>342</v>
      </c>
      <c r="BF7" s="46" t="s">
        <v>343</v>
      </c>
      <c r="BG7" s="76" t="s">
        <v>344</v>
      </c>
      <c r="BH7" s="49" t="s">
        <v>345</v>
      </c>
      <c r="BI7" s="76" t="s">
        <v>346</v>
      </c>
      <c r="BJ7" s="76" t="s">
        <v>347</v>
      </c>
      <c r="BK7" s="76" t="s">
        <v>348</v>
      </c>
      <c r="BL7" s="76" t="s">
        <v>349</v>
      </c>
      <c r="BM7" s="76" t="s">
        <v>350</v>
      </c>
      <c r="BN7" s="76" t="s">
        <v>351</v>
      </c>
      <c r="BO7" s="76" t="s">
        <v>352</v>
      </c>
      <c r="BP7" s="76" t="s">
        <v>353</v>
      </c>
      <c r="BQ7" s="76" t="s">
        <v>354</v>
      </c>
      <c r="BR7" s="76" t="s">
        <v>355</v>
      </c>
      <c r="BS7" s="76" t="s">
        <v>356</v>
      </c>
      <c r="BT7" s="76" t="s">
        <v>357</v>
      </c>
      <c r="BU7" s="76" t="s">
        <v>358</v>
      </c>
      <c r="BV7" s="76" t="s">
        <v>359</v>
      </c>
      <c r="BW7" s="76" t="s">
        <v>360</v>
      </c>
      <c r="BX7" s="76" t="s">
        <v>361</v>
      </c>
      <c r="BY7" s="76" t="s">
        <v>362</v>
      </c>
      <c r="BZ7" s="76" t="s">
        <v>363</v>
      </c>
      <c r="CA7" s="76" t="s">
        <v>364</v>
      </c>
      <c r="CB7" s="76" t="s">
        <v>365</v>
      </c>
      <c r="CC7" s="76" t="s">
        <v>366</v>
      </c>
      <c r="CD7" s="76" t="s">
        <v>367</v>
      </c>
      <c r="CE7" s="76" t="s">
        <v>368</v>
      </c>
      <c r="CF7" s="76" t="s">
        <v>369</v>
      </c>
      <c r="CG7" s="76" t="s">
        <v>370</v>
      </c>
      <c r="CH7" s="76" t="s">
        <v>371</v>
      </c>
      <c r="CI7" s="76" t="s">
        <v>372</v>
      </c>
      <c r="CJ7" s="76" t="s">
        <v>373</v>
      </c>
      <c r="CK7" s="76" t="s">
        <v>374</v>
      </c>
      <c r="CL7" s="76" t="s">
        <v>375</v>
      </c>
      <c r="CM7" s="76" t="s">
        <v>376</v>
      </c>
      <c r="CN7" s="76" t="s">
        <v>377</v>
      </c>
      <c r="CO7" s="76" t="s">
        <v>378</v>
      </c>
      <c r="CP7" s="76" t="s">
        <v>379</v>
      </c>
      <c r="CQ7" s="76" t="s">
        <v>380</v>
      </c>
      <c r="CR7" s="76" t="s">
        <v>381</v>
      </c>
      <c r="CS7" s="76" t="s">
        <v>382</v>
      </c>
      <c r="CT7" s="76" t="s">
        <v>383</v>
      </c>
      <c r="CU7" s="76" t="s">
        <v>384</v>
      </c>
      <c r="CV7" s="76" t="s">
        <v>385</v>
      </c>
      <c r="CW7" s="76" t="s">
        <v>386</v>
      </c>
      <c r="CX7" s="76" t="s">
        <v>387</v>
      </c>
      <c r="CY7" s="76" t="s">
        <v>388</v>
      </c>
      <c r="CZ7" s="76" t="s">
        <v>389</v>
      </c>
      <c r="DA7" s="76" t="s">
        <v>390</v>
      </c>
      <c r="DB7" s="76" t="s">
        <v>391</v>
      </c>
      <c r="DC7" s="76" t="s">
        <v>392</v>
      </c>
      <c r="DD7" s="76" t="s">
        <v>393</v>
      </c>
      <c r="DE7" s="76" t="s">
        <v>394</v>
      </c>
      <c r="DF7" s="76" t="s">
        <v>395</v>
      </c>
      <c r="DG7" s="76" t="s">
        <v>396</v>
      </c>
      <c r="DH7" s="76" t="s">
        <v>397</v>
      </c>
      <c r="DI7" s="99"/>
    </row>
    <row r="8" spans="1:113" ht="20.100000000000001" customHeight="1">
      <c r="A8" s="91"/>
      <c r="B8" s="91"/>
      <c r="C8" s="91"/>
      <c r="D8" s="91" t="s">
        <v>398</v>
      </c>
      <c r="E8" s="84">
        <v>502070.04</v>
      </c>
      <c r="F8" s="84">
        <f>SUM(G8:S8)</f>
        <v>235120.04</v>
      </c>
      <c r="G8" s="92">
        <v>92520</v>
      </c>
      <c r="H8" s="92">
        <v>130794</v>
      </c>
      <c r="I8" s="92">
        <v>7710</v>
      </c>
      <c r="J8" s="84"/>
      <c r="K8" s="84"/>
      <c r="L8" s="84"/>
      <c r="M8" s="84"/>
      <c r="N8" s="84"/>
      <c r="O8" s="84"/>
      <c r="P8" s="84">
        <v>4096.04</v>
      </c>
      <c r="Q8" s="84"/>
      <c r="R8" s="84"/>
      <c r="S8" s="84"/>
      <c r="T8" s="84">
        <v>118750</v>
      </c>
      <c r="U8" s="84">
        <v>34850</v>
      </c>
      <c r="V8" s="84"/>
      <c r="W8" s="84"/>
      <c r="X8" s="84"/>
      <c r="Y8" s="84"/>
      <c r="Z8" s="84">
        <v>2500</v>
      </c>
      <c r="AA8" s="84">
        <v>9800</v>
      </c>
      <c r="AB8" s="84"/>
      <c r="AC8" s="84"/>
      <c r="AD8" s="84">
        <v>24000</v>
      </c>
      <c r="AE8" s="84"/>
      <c r="AF8" s="84"/>
      <c r="AG8" s="84"/>
      <c r="AH8" s="84"/>
      <c r="AI8" s="84"/>
      <c r="AJ8" s="84">
        <v>100</v>
      </c>
      <c r="AK8" s="84"/>
      <c r="AL8" s="84"/>
      <c r="AM8" s="84"/>
      <c r="AN8" s="84"/>
      <c r="AO8" s="84"/>
      <c r="AP8" s="84"/>
      <c r="AQ8" s="84"/>
      <c r="AR8" s="84">
        <v>47500</v>
      </c>
      <c r="AS8" s="84"/>
      <c r="AT8" s="84"/>
      <c r="AU8" s="84"/>
      <c r="AV8" s="84">
        <v>148200</v>
      </c>
      <c r="AW8" s="84"/>
      <c r="AX8" s="84"/>
      <c r="AY8" s="84"/>
      <c r="AZ8" s="84"/>
      <c r="BA8" s="84">
        <v>145800</v>
      </c>
      <c r="BB8" s="84"/>
      <c r="BC8" s="84">
        <v>2400</v>
      </c>
      <c r="BD8" s="84"/>
      <c r="BE8" s="84"/>
      <c r="BF8" s="69"/>
      <c r="BG8" s="84"/>
      <c r="BH8" s="72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35"/>
    </row>
    <row r="9" spans="1:113" ht="20.100000000000001" customHeight="1">
      <c r="A9" s="91"/>
      <c r="B9" s="91"/>
      <c r="C9" s="91"/>
      <c r="D9" s="91" t="s">
        <v>399</v>
      </c>
      <c r="E9" s="84">
        <v>502070.04</v>
      </c>
      <c r="F9" s="84">
        <f>SUM(G9:S9)</f>
        <v>235120.04</v>
      </c>
      <c r="G9" s="92">
        <v>92520</v>
      </c>
      <c r="H9" s="92">
        <v>130794</v>
      </c>
      <c r="I9" s="92">
        <v>7710</v>
      </c>
      <c r="J9" s="84"/>
      <c r="K9" s="84"/>
      <c r="L9" s="84"/>
      <c r="M9" s="84"/>
      <c r="N9" s="84"/>
      <c r="O9" s="84"/>
      <c r="P9" s="84">
        <v>4096.04</v>
      </c>
      <c r="Q9" s="84"/>
      <c r="R9" s="84"/>
      <c r="S9" s="84"/>
      <c r="T9" s="84">
        <v>118750</v>
      </c>
      <c r="U9" s="84">
        <v>34850</v>
      </c>
      <c r="V9" s="84"/>
      <c r="W9" s="84"/>
      <c r="X9" s="84"/>
      <c r="Y9" s="84"/>
      <c r="Z9" s="84">
        <v>2500</v>
      </c>
      <c r="AA9" s="84">
        <v>9800</v>
      </c>
      <c r="AB9" s="84"/>
      <c r="AC9" s="84"/>
      <c r="AD9" s="84">
        <v>24000</v>
      </c>
      <c r="AE9" s="84"/>
      <c r="AF9" s="84"/>
      <c r="AG9" s="84"/>
      <c r="AH9" s="84"/>
      <c r="AI9" s="84"/>
      <c r="AJ9" s="84">
        <v>100</v>
      </c>
      <c r="AK9" s="84"/>
      <c r="AL9" s="84"/>
      <c r="AM9" s="84"/>
      <c r="AN9" s="84"/>
      <c r="AO9" s="84"/>
      <c r="AP9" s="84"/>
      <c r="AQ9" s="84"/>
      <c r="AR9" s="84">
        <v>47500</v>
      </c>
      <c r="AS9" s="84"/>
      <c r="AT9" s="84"/>
      <c r="AU9" s="84"/>
      <c r="AV9" s="84">
        <v>148200</v>
      </c>
      <c r="AW9" s="84"/>
      <c r="AX9" s="84"/>
      <c r="AY9" s="84"/>
      <c r="AZ9" s="84"/>
      <c r="BA9" s="84">
        <v>145800</v>
      </c>
      <c r="BB9" s="84"/>
      <c r="BC9" s="84">
        <v>2400</v>
      </c>
      <c r="BD9" s="84"/>
      <c r="BE9" s="84"/>
      <c r="BF9" s="69"/>
      <c r="BG9" s="84"/>
      <c r="BH9" s="72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39"/>
    </row>
    <row r="10" spans="1:113" ht="20.100000000000001" customHeight="1">
      <c r="A10" s="91" t="s">
        <v>400</v>
      </c>
      <c r="B10" s="91" t="s">
        <v>401</v>
      </c>
      <c r="C10" s="91" t="s">
        <v>91</v>
      </c>
      <c r="D10" s="91" t="s">
        <v>402</v>
      </c>
      <c r="E10" s="84">
        <f>F10+T10+AV10+BI10+BN10+CA10+CR10+DA10+DD10</f>
        <v>502070.04000000004</v>
      </c>
      <c r="F10" s="69">
        <f>SUM(G10:S10)</f>
        <v>235120.04</v>
      </c>
      <c r="G10" s="92">
        <v>92520</v>
      </c>
      <c r="H10" s="92">
        <v>130794</v>
      </c>
      <c r="I10" s="92">
        <v>7710</v>
      </c>
      <c r="J10" s="72"/>
      <c r="K10" s="84"/>
      <c r="L10" s="84"/>
      <c r="M10" s="84"/>
      <c r="N10" s="84"/>
      <c r="O10" s="84"/>
      <c r="P10" s="84">
        <v>4096.04</v>
      </c>
      <c r="Q10" s="84"/>
      <c r="R10" s="84"/>
      <c r="T10" s="84">
        <f>SUM(U10:AU10)</f>
        <v>118750</v>
      </c>
      <c r="U10" s="84">
        <v>34850</v>
      </c>
      <c r="V10" s="84"/>
      <c r="W10" s="84"/>
      <c r="X10" s="84"/>
      <c r="Y10" s="84"/>
      <c r="Z10" s="84">
        <v>2500</v>
      </c>
      <c r="AA10" s="84">
        <v>9800</v>
      </c>
      <c r="AB10" s="84"/>
      <c r="AC10" s="84"/>
      <c r="AD10" s="84">
        <v>24000</v>
      </c>
      <c r="AE10" s="84"/>
      <c r="AF10" s="84"/>
      <c r="AG10" s="84"/>
      <c r="AH10" s="84"/>
      <c r="AI10" s="84"/>
      <c r="AJ10" s="84">
        <v>100</v>
      </c>
      <c r="AK10" s="84"/>
      <c r="AL10" s="84"/>
      <c r="AM10" s="84"/>
      <c r="AN10" s="84"/>
      <c r="AO10" s="84"/>
      <c r="AP10" s="84"/>
      <c r="AQ10" s="84"/>
      <c r="AR10" s="84">
        <v>47500</v>
      </c>
      <c r="AS10" s="84"/>
      <c r="AT10" s="84"/>
      <c r="AU10" s="84"/>
      <c r="AV10" s="84">
        <f>SUM(AW10:BH10)</f>
        <v>148200</v>
      </c>
      <c r="AW10" s="84"/>
      <c r="AX10" s="84"/>
      <c r="AY10" s="84"/>
      <c r="AZ10" s="84"/>
      <c r="BA10" s="84">
        <v>145800</v>
      </c>
      <c r="BB10" s="84"/>
      <c r="BC10" s="84">
        <v>2400</v>
      </c>
      <c r="BD10" s="84"/>
      <c r="BE10" s="84"/>
      <c r="BF10" s="69"/>
      <c r="BG10" s="84"/>
      <c r="BH10" s="72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39"/>
    </row>
    <row r="11" spans="1:113" ht="20.100000000000001" customHeight="1">
      <c r="A11" s="91"/>
      <c r="B11" s="91"/>
      <c r="C11" s="91"/>
      <c r="D11" s="91" t="s">
        <v>403</v>
      </c>
      <c r="E11" s="84">
        <v>56951.040000000001</v>
      </c>
      <c r="F11" s="84">
        <f>L11+M11</f>
        <v>56951.039999999994</v>
      </c>
      <c r="G11" s="86"/>
      <c r="H11" s="86"/>
      <c r="I11" s="86"/>
      <c r="J11" s="84"/>
      <c r="K11" s="84"/>
      <c r="L11" s="84">
        <v>38043.519999999997</v>
      </c>
      <c r="M11" s="84">
        <v>18907.52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69"/>
      <c r="BG11" s="84"/>
      <c r="BH11" s="72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39"/>
    </row>
    <row r="12" spans="1:113" ht="20.100000000000001" customHeight="1">
      <c r="A12" s="91"/>
      <c r="B12" s="91"/>
      <c r="C12" s="91"/>
      <c r="D12" s="91" t="s">
        <v>404</v>
      </c>
      <c r="E12" s="84">
        <v>56951.040000000001</v>
      </c>
      <c r="F12" s="84">
        <f>L12+M12</f>
        <v>56951.039999999994</v>
      </c>
      <c r="G12" s="84"/>
      <c r="H12" s="84"/>
      <c r="I12" s="84"/>
      <c r="J12" s="84"/>
      <c r="K12" s="84"/>
      <c r="L12" s="84">
        <v>38043.519999999997</v>
      </c>
      <c r="M12" s="84">
        <v>18907.52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69"/>
      <c r="BG12" s="84"/>
      <c r="BH12" s="72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39"/>
    </row>
    <row r="13" spans="1:113" ht="20.100000000000001" customHeight="1">
      <c r="A13" s="91" t="s">
        <v>95</v>
      </c>
      <c r="B13" s="91" t="s">
        <v>93</v>
      </c>
      <c r="C13" s="91" t="s">
        <v>93</v>
      </c>
      <c r="D13" s="91" t="s">
        <v>405</v>
      </c>
      <c r="E13" s="84">
        <v>38043.519999999997</v>
      </c>
      <c r="F13" s="84">
        <f>SUM(G13:S13)</f>
        <v>38043.519999999997</v>
      </c>
      <c r="G13" s="84"/>
      <c r="H13" s="84"/>
      <c r="I13" s="84"/>
      <c r="J13" s="84"/>
      <c r="K13" s="84"/>
      <c r="L13" s="84">
        <v>38043.519999999997</v>
      </c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69"/>
      <c r="BG13" s="84"/>
      <c r="BH13" s="72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39"/>
    </row>
    <row r="14" spans="1:113" ht="20.100000000000001" customHeight="1">
      <c r="A14" s="91" t="s">
        <v>95</v>
      </c>
      <c r="B14" s="91" t="s">
        <v>93</v>
      </c>
      <c r="C14" s="91" t="s">
        <v>96</v>
      </c>
      <c r="D14" s="91" t="s">
        <v>406</v>
      </c>
      <c r="E14" s="84">
        <v>18907.52</v>
      </c>
      <c r="F14" s="84">
        <f>SUM(G14:S14)</f>
        <v>18907.52</v>
      </c>
      <c r="G14" s="84"/>
      <c r="H14" s="84"/>
      <c r="I14" s="84"/>
      <c r="J14" s="84"/>
      <c r="K14" s="84"/>
      <c r="L14" s="84"/>
      <c r="M14" s="84">
        <v>18907.52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69"/>
      <c r="BG14" s="84"/>
      <c r="BH14" s="72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39"/>
    </row>
    <row r="15" spans="1:113" ht="20.100000000000001" customHeight="1">
      <c r="A15" s="91"/>
      <c r="B15" s="91"/>
      <c r="C15" s="91"/>
      <c r="D15" s="91" t="s">
        <v>407</v>
      </c>
      <c r="E15" s="84">
        <v>22321.84</v>
      </c>
      <c r="F15" s="84">
        <f>N15+O15</f>
        <v>22321.84</v>
      </c>
      <c r="G15" s="84"/>
      <c r="H15" s="84"/>
      <c r="I15" s="84"/>
      <c r="J15" s="84"/>
      <c r="K15" s="84"/>
      <c r="L15" s="84"/>
      <c r="M15" s="84"/>
      <c r="N15" s="84">
        <v>16644.04</v>
      </c>
      <c r="O15" s="84">
        <v>5677.8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69"/>
      <c r="BG15" s="84"/>
      <c r="BH15" s="72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39"/>
    </row>
    <row r="16" spans="1:113" ht="20.100000000000001" customHeight="1">
      <c r="A16" s="91"/>
      <c r="B16" s="91"/>
      <c r="C16" s="91"/>
      <c r="D16" s="91" t="s">
        <v>408</v>
      </c>
      <c r="E16" s="84">
        <v>22321.84</v>
      </c>
      <c r="F16" s="84">
        <f>N16+O16</f>
        <v>22321.84</v>
      </c>
      <c r="G16" s="84"/>
      <c r="H16" s="84"/>
      <c r="I16" s="84"/>
      <c r="J16" s="84"/>
      <c r="K16" s="84"/>
      <c r="L16" s="84"/>
      <c r="M16" s="84"/>
      <c r="N16" s="84">
        <v>16644.04</v>
      </c>
      <c r="O16" s="84">
        <v>5677.8</v>
      </c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69"/>
      <c r="BG16" s="84"/>
      <c r="BH16" s="72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39"/>
    </row>
    <row r="17" spans="1:113" ht="20.100000000000001" customHeight="1">
      <c r="A17" s="91" t="s">
        <v>98</v>
      </c>
      <c r="B17" s="91" t="s">
        <v>99</v>
      </c>
      <c r="C17" s="91" t="s">
        <v>91</v>
      </c>
      <c r="D17" s="91" t="s">
        <v>409</v>
      </c>
      <c r="E17" s="84">
        <v>16644.04</v>
      </c>
      <c r="F17" s="84">
        <f>SUM(N17)</f>
        <v>16644.04</v>
      </c>
      <c r="G17" s="84"/>
      <c r="H17" s="84"/>
      <c r="I17" s="84"/>
      <c r="J17" s="84"/>
      <c r="K17" s="84"/>
      <c r="L17" s="84"/>
      <c r="M17" s="84"/>
      <c r="N17" s="84">
        <v>16644.04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69"/>
      <c r="BG17" s="84"/>
      <c r="BH17" s="72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39"/>
    </row>
    <row r="18" spans="1:113" ht="20.100000000000001" customHeight="1">
      <c r="A18" s="91" t="s">
        <v>98</v>
      </c>
      <c r="B18" s="91" t="s">
        <v>99</v>
      </c>
      <c r="C18" s="91" t="s">
        <v>101</v>
      </c>
      <c r="D18" s="91" t="s">
        <v>410</v>
      </c>
      <c r="E18" s="84">
        <v>5677.8</v>
      </c>
      <c r="F18" s="84">
        <f>SUM(O18)</f>
        <v>5677.8</v>
      </c>
      <c r="G18" s="84"/>
      <c r="H18" s="84"/>
      <c r="I18" s="84"/>
      <c r="J18" s="84"/>
      <c r="K18" s="84"/>
      <c r="L18" s="84"/>
      <c r="M18" s="84"/>
      <c r="N18" s="84"/>
      <c r="O18" s="84">
        <v>5677.8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69"/>
      <c r="BG18" s="84"/>
      <c r="BH18" s="72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39"/>
    </row>
    <row r="19" spans="1:113" ht="20.100000000000001" customHeight="1">
      <c r="A19" s="91"/>
      <c r="B19" s="91"/>
      <c r="C19" s="91"/>
      <c r="D19" s="91" t="s">
        <v>411</v>
      </c>
      <c r="E19" s="84">
        <v>34066.800000000003</v>
      </c>
      <c r="F19" s="84">
        <f>Q19</f>
        <v>34066.800000000003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>
        <v>34066.800000000003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69"/>
      <c r="BG19" s="84"/>
      <c r="BH19" s="72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39"/>
    </row>
    <row r="20" spans="1:113" ht="20.100000000000001" customHeight="1">
      <c r="A20" s="91"/>
      <c r="B20" s="91"/>
      <c r="C20" s="91"/>
      <c r="D20" s="91" t="s">
        <v>412</v>
      </c>
      <c r="E20" s="84">
        <v>34066.800000000003</v>
      </c>
      <c r="F20" s="84">
        <f>Q20</f>
        <v>34066.800000000003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>
        <v>34066.800000000003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69"/>
      <c r="BG20" s="84"/>
      <c r="BH20" s="72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39"/>
    </row>
    <row r="21" spans="1:113" ht="20.100000000000001" customHeight="1">
      <c r="A21" s="91" t="s">
        <v>103</v>
      </c>
      <c r="B21" s="91" t="s">
        <v>104</v>
      </c>
      <c r="C21" s="91" t="s">
        <v>91</v>
      </c>
      <c r="D21" s="91" t="s">
        <v>183</v>
      </c>
      <c r="E21" s="84">
        <v>34066.800000000003</v>
      </c>
      <c r="F21" s="84">
        <f>SUM(Q21)</f>
        <v>34066.800000000003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>
        <v>34066.800000000003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69"/>
      <c r="BG21" s="84"/>
      <c r="BH21" s="72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39"/>
    </row>
    <row r="22" spans="1:113" ht="20.100000000000001" customHeight="1">
      <c r="A22" s="93"/>
      <c r="B22" s="93"/>
      <c r="C22" s="93"/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39"/>
    </row>
    <row r="23" spans="1:113" ht="20.100000000000001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8"/>
      <c r="AD23" s="95"/>
      <c r="AE23" s="95"/>
      <c r="AF23" s="95"/>
      <c r="AG23" s="95"/>
      <c r="AH23" s="95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38"/>
    </row>
    <row r="24" spans="1:113" ht="20.100000000000001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38"/>
    </row>
    <row r="25" spans="1:113" ht="20.100000000000001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38"/>
    </row>
    <row r="26" spans="1:113" ht="20.100000000000001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38"/>
    </row>
    <row r="27" spans="1:113" ht="20.100000000000001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38"/>
    </row>
    <row r="28" spans="1:113" ht="20.100000000000001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38"/>
    </row>
    <row r="29" spans="1:113" ht="20.100000000000001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38"/>
    </row>
    <row r="30" spans="1:113" ht="20.100000000000001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38"/>
    </row>
    <row r="31" spans="1:113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38"/>
    </row>
    <row r="32" spans="1:113" ht="20.100000000000001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38"/>
    </row>
    <row r="33" spans="1:113" ht="20.100000000000001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38"/>
    </row>
    <row r="34" spans="1:113" ht="20.100000000000001" customHeight="1">
      <c r="A34" s="96"/>
      <c r="B34" s="96"/>
      <c r="C34" s="96"/>
      <c r="D34" s="96"/>
      <c r="E34" s="96"/>
      <c r="F34" s="96"/>
      <c r="G34" s="97"/>
      <c r="H34" s="97"/>
      <c r="I34" s="97"/>
      <c r="J34" s="97"/>
      <c r="K34" s="97"/>
      <c r="L34" s="97"/>
      <c r="M34" s="96"/>
      <c r="N34" s="96"/>
      <c r="O34" s="96"/>
      <c r="P34" s="96"/>
      <c r="Q34" s="96"/>
      <c r="R34" s="96"/>
      <c r="S34" s="96"/>
      <c r="T34" s="96"/>
      <c r="U34" s="96"/>
      <c r="V34" s="97"/>
      <c r="W34" s="97"/>
      <c r="X34" s="97"/>
      <c r="Y34" s="96"/>
      <c r="Z34" s="96"/>
      <c r="AA34" s="96"/>
      <c r="AB34" s="96"/>
      <c r="AC34" s="96"/>
      <c r="AD34" s="97"/>
      <c r="AE34" s="97"/>
      <c r="AF34" s="96"/>
      <c r="AG34" s="96"/>
      <c r="AH34" s="96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</row>
    <row r="35" spans="1:113" ht="20.100000000000001" customHeight="1">
      <c r="A35" s="96"/>
      <c r="B35" s="96"/>
      <c r="C35" s="96"/>
      <c r="D35" s="96"/>
      <c r="E35" s="96"/>
      <c r="F35" s="96"/>
      <c r="G35" s="97"/>
      <c r="H35" s="97"/>
      <c r="I35" s="97"/>
      <c r="J35" s="97"/>
      <c r="K35" s="97"/>
      <c r="L35" s="97"/>
      <c r="M35" s="96"/>
      <c r="N35" s="96"/>
      <c r="O35" s="96"/>
      <c r="P35" s="96"/>
      <c r="Q35" s="96"/>
      <c r="R35" s="96"/>
      <c r="S35" s="96"/>
      <c r="T35" s="96"/>
      <c r="U35" s="96"/>
      <c r="V35" s="97"/>
      <c r="W35" s="97"/>
      <c r="X35" s="97"/>
      <c r="Y35" s="96"/>
      <c r="Z35" s="96"/>
      <c r="AA35" s="96"/>
      <c r="AB35" s="96"/>
      <c r="AC35" s="96"/>
      <c r="AD35" s="97"/>
      <c r="AE35" s="97"/>
      <c r="AF35" s="96"/>
      <c r="AG35" s="96"/>
      <c r="AH35" s="96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selection activeCell="B3" sqref="B3"/>
    </sheetView>
  </sheetViews>
  <sheetFormatPr defaultColWidth="9" defaultRowHeight="12.75" customHeight="1"/>
  <cols>
    <col min="1" max="1" width="8.1640625" customWidth="1"/>
    <col min="2" max="2" width="5.5" customWidth="1"/>
    <col min="3" max="3" width="9.1640625" customWidth="1"/>
    <col min="4" max="4" width="40.5" customWidth="1"/>
    <col min="5" max="5" width="25.83203125" customWidth="1"/>
    <col min="6" max="7" width="21.83203125" customWidth="1"/>
    <col min="8" max="8" width="8.6640625" customWidth="1"/>
  </cols>
  <sheetData>
    <row r="1" spans="1:8" ht="20.100000000000001" customHeight="1">
      <c r="A1" s="41"/>
      <c r="B1" s="41"/>
      <c r="C1" s="41"/>
      <c r="D1" s="42"/>
      <c r="E1" s="41"/>
      <c r="F1" s="41"/>
      <c r="G1" s="17" t="s">
        <v>413</v>
      </c>
      <c r="H1" s="61"/>
    </row>
    <row r="2" spans="1:8" ht="25.5" customHeight="1">
      <c r="A2" s="207" t="s">
        <v>414</v>
      </c>
      <c r="B2" s="207"/>
      <c r="C2" s="207"/>
      <c r="D2" s="207"/>
      <c r="E2" s="207"/>
      <c r="F2" s="207"/>
      <c r="G2" s="207"/>
      <c r="H2" s="61"/>
    </row>
    <row r="3" spans="1:8" ht="20.100000000000001" customHeight="1">
      <c r="A3" s="63" t="s">
        <v>60</v>
      </c>
      <c r="B3" s="15" t="s">
        <v>0</v>
      </c>
      <c r="C3" s="15"/>
      <c r="D3" s="15"/>
      <c r="E3" s="12"/>
      <c r="F3" s="12"/>
      <c r="G3" s="17" t="s">
        <v>6</v>
      </c>
      <c r="H3" s="61"/>
    </row>
    <row r="4" spans="1:8" ht="20.100000000000001" customHeight="1">
      <c r="A4" s="219" t="s">
        <v>415</v>
      </c>
      <c r="B4" s="220"/>
      <c r="C4" s="220"/>
      <c r="D4" s="221"/>
      <c r="E4" s="214" t="s">
        <v>109</v>
      </c>
      <c r="F4" s="212"/>
      <c r="G4" s="212"/>
      <c r="H4" s="61"/>
    </row>
    <row r="5" spans="1:8" ht="20.100000000000001" customHeight="1">
      <c r="A5" s="219" t="s">
        <v>70</v>
      </c>
      <c r="B5" s="221"/>
      <c r="C5" s="253" t="s">
        <v>71</v>
      </c>
      <c r="D5" s="232" t="s">
        <v>416</v>
      </c>
      <c r="E5" s="212" t="s">
        <v>62</v>
      </c>
      <c r="F5" s="255" t="s">
        <v>417</v>
      </c>
      <c r="G5" s="257" t="s">
        <v>418</v>
      </c>
      <c r="H5" s="61"/>
    </row>
    <row r="6" spans="1:8" ht="33.75" customHeight="1">
      <c r="A6" s="19" t="s">
        <v>82</v>
      </c>
      <c r="B6" s="20" t="s">
        <v>83</v>
      </c>
      <c r="C6" s="254"/>
      <c r="D6" s="246"/>
      <c r="E6" s="213"/>
      <c r="F6" s="256"/>
      <c r="G6" s="258"/>
      <c r="H6" s="61"/>
    </row>
    <row r="7" spans="1:8" ht="20.100000000000001" customHeight="1">
      <c r="A7" s="64" t="s">
        <v>168</v>
      </c>
      <c r="B7" s="79" t="s">
        <v>169</v>
      </c>
      <c r="C7" s="80" t="s">
        <v>85</v>
      </c>
      <c r="D7" s="64" t="s">
        <v>170</v>
      </c>
      <c r="E7" s="81" t="s">
        <v>419</v>
      </c>
      <c r="F7" s="82" t="s">
        <v>420</v>
      </c>
      <c r="G7" s="76" t="s">
        <v>306</v>
      </c>
      <c r="H7" s="62"/>
    </row>
    <row r="8" spans="1:8" ht="20.100000000000001" customHeight="1">
      <c r="A8" s="64"/>
      <c r="B8" s="79"/>
      <c r="C8" s="80"/>
      <c r="D8" s="64"/>
      <c r="E8" s="82">
        <f>F8+G8</f>
        <v>469609.72</v>
      </c>
      <c r="F8" s="82">
        <f>F9+F26</f>
        <v>350859.72</v>
      </c>
      <c r="G8" s="83">
        <f>G19</f>
        <v>118750</v>
      </c>
      <c r="H8" s="62"/>
    </row>
    <row r="9" spans="1:8" ht="20.100000000000001" customHeight="1">
      <c r="A9" s="64" t="s">
        <v>421</v>
      </c>
      <c r="B9" s="79"/>
      <c r="C9" s="80"/>
      <c r="D9" s="64" t="s">
        <v>422</v>
      </c>
      <c r="E9" s="84">
        <v>348459.72</v>
      </c>
      <c r="F9" s="84">
        <f>SUM(F10:F18)</f>
        <v>348459.72</v>
      </c>
      <c r="G9" s="52"/>
      <c r="H9" s="61"/>
    </row>
    <row r="10" spans="1:8" ht="20.100000000000001" customHeight="1">
      <c r="A10" s="64" t="s">
        <v>423</v>
      </c>
      <c r="B10" s="79" t="s">
        <v>91</v>
      </c>
      <c r="C10" s="80" t="s">
        <v>180</v>
      </c>
      <c r="D10" s="64" t="s">
        <v>424</v>
      </c>
      <c r="E10" s="84">
        <v>92520</v>
      </c>
      <c r="F10" s="84">
        <v>92520</v>
      </c>
      <c r="G10" s="52"/>
      <c r="H10" s="57"/>
    </row>
    <row r="11" spans="1:8" ht="20.100000000000001" customHeight="1">
      <c r="A11" s="64" t="s">
        <v>423</v>
      </c>
      <c r="B11" s="79" t="s">
        <v>104</v>
      </c>
      <c r="C11" s="80" t="s">
        <v>180</v>
      </c>
      <c r="D11" s="64" t="s">
        <v>425</v>
      </c>
      <c r="E11" s="84">
        <v>130794</v>
      </c>
      <c r="F11" s="84">
        <v>130794</v>
      </c>
      <c r="G11" s="52"/>
      <c r="H11" s="57"/>
    </row>
    <row r="12" spans="1:8" ht="20.100000000000001" customHeight="1">
      <c r="A12" s="64" t="s">
        <v>423</v>
      </c>
      <c r="B12" s="79" t="s">
        <v>101</v>
      </c>
      <c r="C12" s="80" t="s">
        <v>180</v>
      </c>
      <c r="D12" s="64" t="s">
        <v>426</v>
      </c>
      <c r="E12" s="84">
        <v>7710</v>
      </c>
      <c r="F12" s="84">
        <v>7710</v>
      </c>
      <c r="G12" s="52"/>
      <c r="H12" s="57"/>
    </row>
    <row r="13" spans="1:8" ht="20.100000000000001" customHeight="1">
      <c r="A13" s="64" t="s">
        <v>423</v>
      </c>
      <c r="B13" s="79" t="s">
        <v>192</v>
      </c>
      <c r="C13" s="80" t="s">
        <v>180</v>
      </c>
      <c r="D13" s="64" t="s">
        <v>427</v>
      </c>
      <c r="E13" s="84">
        <v>38043.519999999997</v>
      </c>
      <c r="F13" s="84">
        <v>38043.519999999997</v>
      </c>
      <c r="G13" s="52"/>
      <c r="H13" s="57"/>
    </row>
    <row r="14" spans="1:8" ht="20.100000000000001" customHeight="1">
      <c r="A14" s="64" t="s">
        <v>423</v>
      </c>
      <c r="B14" s="79" t="s">
        <v>428</v>
      </c>
      <c r="C14" s="80" t="s">
        <v>180</v>
      </c>
      <c r="D14" s="64" t="s">
        <v>429</v>
      </c>
      <c r="E14" s="84">
        <v>18907.52</v>
      </c>
      <c r="F14" s="84">
        <v>18907.52</v>
      </c>
      <c r="G14" s="52"/>
      <c r="H14" s="57"/>
    </row>
    <row r="15" spans="1:8" ht="20.100000000000001" customHeight="1">
      <c r="A15" s="64" t="s">
        <v>423</v>
      </c>
      <c r="B15" s="79" t="s">
        <v>430</v>
      </c>
      <c r="C15" s="80" t="s">
        <v>180</v>
      </c>
      <c r="D15" s="64" t="s">
        <v>431</v>
      </c>
      <c r="E15" s="84">
        <v>16644.04</v>
      </c>
      <c r="F15" s="84">
        <v>16644.04</v>
      </c>
      <c r="G15" s="52"/>
      <c r="H15" s="57"/>
    </row>
    <row r="16" spans="1:8" ht="20.100000000000001" customHeight="1">
      <c r="A16" s="64" t="s">
        <v>423</v>
      </c>
      <c r="B16" s="79" t="s">
        <v>99</v>
      </c>
      <c r="C16" s="80" t="s">
        <v>180</v>
      </c>
      <c r="D16" s="64" t="s">
        <v>432</v>
      </c>
      <c r="E16" s="84">
        <v>5677.8</v>
      </c>
      <c r="F16" s="84">
        <v>5677.8</v>
      </c>
      <c r="G16" s="52"/>
      <c r="H16" s="57"/>
    </row>
    <row r="17" spans="1:8" ht="20.100000000000001" customHeight="1">
      <c r="A17" s="64" t="s">
        <v>423</v>
      </c>
      <c r="B17" s="79" t="s">
        <v>433</v>
      </c>
      <c r="C17" s="80" t="s">
        <v>180</v>
      </c>
      <c r="D17" s="64" t="s">
        <v>434</v>
      </c>
      <c r="E17" s="84">
        <v>4096.04</v>
      </c>
      <c r="F17" s="84">
        <v>4096.04</v>
      </c>
      <c r="G17" s="52"/>
      <c r="H17" s="57"/>
    </row>
    <row r="18" spans="1:8" ht="20.100000000000001" customHeight="1">
      <c r="A18" s="64" t="s">
        <v>423</v>
      </c>
      <c r="B18" s="79" t="s">
        <v>435</v>
      </c>
      <c r="C18" s="80" t="s">
        <v>180</v>
      </c>
      <c r="D18" s="64" t="s">
        <v>183</v>
      </c>
      <c r="E18" s="84">
        <v>34066.800000000003</v>
      </c>
      <c r="F18" s="85">
        <v>34066.800000000003</v>
      </c>
      <c r="G18" s="52"/>
      <c r="H18" s="57"/>
    </row>
    <row r="19" spans="1:8" ht="20.100000000000001" customHeight="1">
      <c r="A19" s="64" t="s">
        <v>436</v>
      </c>
      <c r="B19" s="79"/>
      <c r="C19" s="80"/>
      <c r="D19" s="64" t="s">
        <v>437</v>
      </c>
      <c r="E19" s="69">
        <v>118750</v>
      </c>
      <c r="F19" s="27"/>
      <c r="G19" s="72">
        <f>SUM(G20:G25)</f>
        <v>118750</v>
      </c>
      <c r="H19" s="57"/>
    </row>
    <row r="20" spans="1:8" ht="20.100000000000001" customHeight="1">
      <c r="A20" s="64" t="s">
        <v>438</v>
      </c>
      <c r="B20" s="79" t="s">
        <v>91</v>
      </c>
      <c r="C20" s="80" t="s">
        <v>180</v>
      </c>
      <c r="D20" s="64" t="s">
        <v>439</v>
      </c>
      <c r="E20" s="69">
        <v>34850</v>
      </c>
      <c r="F20" s="27"/>
      <c r="G20" s="72">
        <v>34850</v>
      </c>
      <c r="H20" s="57"/>
    </row>
    <row r="21" spans="1:8" ht="20.100000000000001" customHeight="1">
      <c r="A21" s="64" t="s">
        <v>438</v>
      </c>
      <c r="B21" s="79" t="s">
        <v>96</v>
      </c>
      <c r="C21" s="80" t="s">
        <v>180</v>
      </c>
      <c r="D21" s="64" t="s">
        <v>188</v>
      </c>
      <c r="E21" s="69">
        <v>2500</v>
      </c>
      <c r="F21" s="27"/>
      <c r="G21" s="72">
        <v>2500</v>
      </c>
      <c r="H21" s="57"/>
    </row>
    <row r="22" spans="1:8" ht="20.100000000000001" customHeight="1">
      <c r="A22" s="64" t="s">
        <v>438</v>
      </c>
      <c r="B22" s="79" t="s">
        <v>440</v>
      </c>
      <c r="C22" s="80" t="s">
        <v>180</v>
      </c>
      <c r="D22" s="64" t="s">
        <v>189</v>
      </c>
      <c r="E22" s="69">
        <v>9800</v>
      </c>
      <c r="F22" s="27"/>
      <c r="G22" s="72">
        <v>9800</v>
      </c>
      <c r="H22" s="57"/>
    </row>
    <row r="23" spans="1:8" ht="20.100000000000001" customHeight="1">
      <c r="A23" s="64" t="s">
        <v>438</v>
      </c>
      <c r="B23" s="79" t="s">
        <v>99</v>
      </c>
      <c r="C23" s="80" t="s">
        <v>180</v>
      </c>
      <c r="D23" s="64" t="s">
        <v>190</v>
      </c>
      <c r="E23" s="69">
        <v>24000</v>
      </c>
      <c r="F23" s="27"/>
      <c r="G23" s="72">
        <v>24000</v>
      </c>
      <c r="H23" s="57"/>
    </row>
    <row r="24" spans="1:8" ht="20.100000000000001" customHeight="1">
      <c r="A24" s="64" t="s">
        <v>438</v>
      </c>
      <c r="B24" s="79" t="s">
        <v>441</v>
      </c>
      <c r="C24" s="80" t="s">
        <v>180</v>
      </c>
      <c r="D24" s="64" t="s">
        <v>238</v>
      </c>
      <c r="E24" s="69">
        <v>100</v>
      </c>
      <c r="F24" s="27"/>
      <c r="G24" s="72">
        <v>100</v>
      </c>
      <c r="H24" s="57"/>
    </row>
    <row r="25" spans="1:8" ht="20.100000000000001" customHeight="1">
      <c r="A25" s="64" t="s">
        <v>438</v>
      </c>
      <c r="B25" s="79" t="s">
        <v>442</v>
      </c>
      <c r="C25" s="80" t="s">
        <v>180</v>
      </c>
      <c r="D25" s="64" t="s">
        <v>193</v>
      </c>
      <c r="E25" s="69">
        <v>47500</v>
      </c>
      <c r="F25" s="27"/>
      <c r="G25" s="72">
        <v>47500</v>
      </c>
      <c r="H25" s="57"/>
    </row>
    <row r="26" spans="1:8" ht="20.100000000000001" customHeight="1">
      <c r="A26" s="64" t="s">
        <v>443</v>
      </c>
      <c r="B26" s="79"/>
      <c r="C26" s="80"/>
      <c r="D26" s="64" t="s">
        <v>444</v>
      </c>
      <c r="E26" s="84">
        <f>F26</f>
        <v>2400</v>
      </c>
      <c r="F26" s="86">
        <f>F27</f>
        <v>2400</v>
      </c>
      <c r="G26" s="52"/>
      <c r="H26" s="57"/>
    </row>
    <row r="27" spans="1:8" ht="20.100000000000001" customHeight="1">
      <c r="A27" s="79" t="s">
        <v>445</v>
      </c>
      <c r="B27" s="79" t="s">
        <v>440</v>
      </c>
      <c r="C27" s="79" t="s">
        <v>180</v>
      </c>
      <c r="D27" s="79" t="s">
        <v>446</v>
      </c>
      <c r="E27" s="87">
        <v>2400</v>
      </c>
      <c r="F27" s="87">
        <v>2400</v>
      </c>
      <c r="G27" s="52"/>
      <c r="H27" s="57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>
      <selection activeCell="B17" sqref="B17"/>
    </sheetView>
  </sheetViews>
  <sheetFormatPr defaultColWidth="9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12"/>
      <c r="B1" s="13"/>
      <c r="C1" s="13"/>
      <c r="D1" s="13"/>
      <c r="E1" s="13"/>
      <c r="F1" s="14" t="s">
        <v>447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</row>
    <row r="2" spans="1:243" ht="20.100000000000001" customHeight="1">
      <c r="A2" s="207" t="s">
        <v>448</v>
      </c>
      <c r="B2" s="207"/>
      <c r="C2" s="207"/>
      <c r="D2" s="207"/>
      <c r="E2" s="207"/>
      <c r="F2" s="207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</row>
    <row r="3" spans="1:243" ht="20.100000000000001" customHeight="1">
      <c r="A3" s="63" t="s">
        <v>60</v>
      </c>
      <c r="B3" s="15"/>
      <c r="C3" s="15" t="s">
        <v>0</v>
      </c>
      <c r="D3" s="73"/>
      <c r="E3" s="73"/>
      <c r="F3" s="17" t="s">
        <v>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</row>
    <row r="4" spans="1:243" ht="20.100000000000001" customHeight="1">
      <c r="A4" s="219" t="s">
        <v>70</v>
      </c>
      <c r="B4" s="220"/>
      <c r="C4" s="221"/>
      <c r="D4" s="259" t="s">
        <v>71</v>
      </c>
      <c r="E4" s="215" t="s">
        <v>449</v>
      </c>
      <c r="F4" s="255" t="s">
        <v>75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</row>
    <row r="5" spans="1:243" ht="20.100000000000001" customHeight="1">
      <c r="A5" s="18" t="s">
        <v>82</v>
      </c>
      <c r="B5" s="19" t="s">
        <v>83</v>
      </c>
      <c r="C5" s="20" t="s">
        <v>84</v>
      </c>
      <c r="D5" s="260"/>
      <c r="E5" s="215"/>
      <c r="F5" s="256"/>
      <c r="G5" s="40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</row>
    <row r="6" spans="1:243" ht="20.100000000000001" customHeight="1">
      <c r="A6" s="74" t="s">
        <v>82</v>
      </c>
      <c r="B6" s="74" t="s">
        <v>83</v>
      </c>
      <c r="C6" s="74" t="s">
        <v>84</v>
      </c>
      <c r="D6" s="75" t="s">
        <v>85</v>
      </c>
      <c r="E6" s="75" t="s">
        <v>450</v>
      </c>
      <c r="F6" s="76" t="s">
        <v>88</v>
      </c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</row>
    <row r="7" spans="1:243" ht="20.100000000000001" customHeight="1">
      <c r="A7" s="25">
        <v>201</v>
      </c>
      <c r="B7" s="25">
        <v>29</v>
      </c>
      <c r="C7" s="77" t="s">
        <v>91</v>
      </c>
      <c r="D7" s="26">
        <v>110</v>
      </c>
      <c r="E7" s="26" t="s">
        <v>451</v>
      </c>
      <c r="F7" s="27">
        <v>145800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</row>
    <row r="8" spans="1:243" ht="20.100000000000001" customHeight="1">
      <c r="A8" s="28"/>
      <c r="B8" s="28"/>
      <c r="C8" s="28"/>
      <c r="D8" s="29"/>
      <c r="E8" s="29"/>
      <c r="F8" s="29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</row>
    <row r="9" spans="1:243" ht="20.100000000000001" customHeight="1">
      <c r="A9" s="28"/>
      <c r="B9" s="28"/>
      <c r="C9" s="28"/>
      <c r="D9" s="28"/>
      <c r="E9" s="28"/>
      <c r="F9" s="2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</row>
    <row r="10" spans="1:243" ht="20.100000000000001" customHeight="1">
      <c r="A10" s="28"/>
      <c r="B10" s="28"/>
      <c r="C10" s="28"/>
      <c r="D10" s="29"/>
      <c r="E10" s="29"/>
      <c r="F10" s="29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</row>
    <row r="11" spans="1:243" ht="20.100000000000001" customHeight="1">
      <c r="A11" s="28"/>
      <c r="B11" s="28"/>
      <c r="C11" s="28"/>
      <c r="D11" s="29"/>
      <c r="E11" s="29"/>
      <c r="F11" s="29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</row>
    <row r="12" spans="1:243" ht="20.100000000000001" customHeight="1">
      <c r="A12" s="28"/>
      <c r="B12" s="28"/>
      <c r="C12" s="28"/>
      <c r="D12" s="28"/>
      <c r="E12" s="28"/>
      <c r="F12" s="29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</row>
    <row r="13" spans="1:243" ht="20.100000000000001" customHeight="1">
      <c r="A13" s="28"/>
      <c r="B13" s="28"/>
      <c r="C13" s="28"/>
      <c r="D13" s="29"/>
      <c r="E13" s="29"/>
      <c r="F13" s="29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</row>
    <row r="14" spans="1:243" ht="20.100000000000001" customHeight="1">
      <c r="A14" s="78"/>
      <c r="B14" s="28"/>
      <c r="C14" s="28"/>
      <c r="D14" s="29"/>
      <c r="E14" s="29" t="s">
        <v>452</v>
      </c>
      <c r="F14" s="29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</row>
    <row r="15" spans="1:243" ht="20.100000000000001" customHeight="1">
      <c r="A15" s="78"/>
      <c r="B15" s="78"/>
      <c r="C15" s="28"/>
      <c r="D15" s="28"/>
      <c r="E15" s="78"/>
      <c r="F15" s="29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</row>
    <row r="16" spans="1:243" ht="20.100000000000001" customHeight="1">
      <c r="A16" s="32"/>
      <c r="B16" s="203" t="s">
        <v>453</v>
      </c>
      <c r="C16" s="30"/>
      <c r="D16" s="31"/>
      <c r="E16" s="31"/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</row>
    <row r="17" spans="1:243" ht="20.100000000000001" customHeight="1">
      <c r="A17" s="30"/>
      <c r="B17" s="32"/>
      <c r="C17" s="30"/>
      <c r="D17" s="31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</row>
    <row r="18" spans="1:243" ht="20.100000000000001" customHeight="1">
      <c r="A18" s="30"/>
      <c r="B18" s="32"/>
      <c r="C18" s="32"/>
      <c r="D18" s="32"/>
      <c r="E18" s="32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</row>
    <row r="19" spans="1:243" ht="20.100000000000001" customHeight="1">
      <c r="A19" s="32"/>
      <c r="B19" s="32"/>
      <c r="C19" s="32"/>
      <c r="D19" s="31"/>
      <c r="E19" s="31"/>
      <c r="F19" s="31"/>
      <c r="G19" s="32"/>
      <c r="H19" s="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</row>
    <row r="20" spans="1:243" ht="20.100000000000001" customHeight="1">
      <c r="A20" s="32"/>
      <c r="B20" s="32"/>
      <c r="C20" s="32"/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</row>
    <row r="21" spans="1:243" ht="20.100000000000001" customHeight="1">
      <c r="A21" s="32"/>
      <c r="B21" s="32"/>
      <c r="C21" s="32"/>
      <c r="D21" s="32"/>
      <c r="E21" s="32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</row>
    <row r="22" spans="1:243" ht="20.100000000000001" customHeight="1">
      <c r="A22" s="32"/>
      <c r="B22" s="32"/>
      <c r="C22" s="32"/>
      <c r="D22" s="31"/>
      <c r="E22" s="31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</row>
    <row r="23" spans="1:243" ht="20.100000000000001" customHeight="1">
      <c r="A23" s="32"/>
      <c r="B23" s="32"/>
      <c r="C23" s="32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</row>
    <row r="24" spans="1:243" ht="20.100000000000001" customHeight="1">
      <c r="A24" s="32"/>
      <c r="B24" s="32"/>
      <c r="C24" s="32"/>
      <c r="D24" s="32"/>
      <c r="E24" s="32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</row>
    <row r="25" spans="1:243" ht="20.100000000000001" customHeight="1">
      <c r="A25" s="32"/>
      <c r="B25" s="32"/>
      <c r="C25" s="32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</row>
    <row r="26" spans="1:243" ht="20.100000000000001" customHeight="1">
      <c r="A26" s="32"/>
      <c r="B26" s="32"/>
      <c r="C26" s="32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</row>
    <row r="27" spans="1:243" ht="20.100000000000001" customHeight="1">
      <c r="A27" s="32"/>
      <c r="B27" s="32"/>
      <c r="C27" s="32"/>
      <c r="D27" s="32"/>
      <c r="E27" s="32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</row>
    <row r="28" spans="1:243" ht="20.100000000000001" customHeight="1">
      <c r="A28" s="32"/>
      <c r="B28" s="32"/>
      <c r="C28" s="32"/>
      <c r="D28" s="31"/>
      <c r="E28" s="31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</row>
    <row r="29" spans="1:243" ht="20.100000000000001" customHeight="1">
      <c r="A29" s="32"/>
      <c r="B29" s="32"/>
      <c r="C29" s="32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</row>
    <row r="30" spans="1:243" ht="20.100000000000001" customHeight="1">
      <c r="A30" s="32"/>
      <c r="B30" s="32"/>
      <c r="C30" s="32"/>
      <c r="D30" s="32"/>
      <c r="E30" s="32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</row>
    <row r="31" spans="1:243" ht="20.100000000000001" customHeight="1">
      <c r="A31" s="32"/>
      <c r="B31" s="32"/>
      <c r="C31" s="32"/>
      <c r="D31" s="32"/>
      <c r="E31" s="33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</row>
    <row r="32" spans="1:243" ht="20.100000000000001" customHeight="1">
      <c r="A32" s="32"/>
      <c r="B32" s="32"/>
      <c r="C32" s="32"/>
      <c r="D32" s="32"/>
      <c r="E32" s="33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</row>
    <row r="33" spans="1:243" ht="20.100000000000001" customHeight="1">
      <c r="A33" s="32"/>
      <c r="B33" s="32"/>
      <c r="C33" s="32"/>
      <c r="D33" s="32"/>
      <c r="E33" s="32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</row>
    <row r="34" spans="1:243" ht="20.100000000000001" customHeight="1">
      <c r="A34" s="32"/>
      <c r="B34" s="32"/>
      <c r="C34" s="32"/>
      <c r="D34" s="32"/>
      <c r="E34" s="34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</row>
    <row r="35" spans="1:243" ht="20.100000000000001" customHeight="1">
      <c r="A35" s="35"/>
      <c r="B35" s="35"/>
      <c r="C35" s="35"/>
      <c r="D35" s="35"/>
      <c r="E35" s="36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</row>
    <row r="36" spans="1:243" ht="20.100000000000001" customHeight="1">
      <c r="A36" s="37"/>
      <c r="B36" s="37"/>
      <c r="C36" s="37"/>
      <c r="D36" s="37"/>
      <c r="E36" s="37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</row>
    <row r="37" spans="1:243" ht="20.100000000000001" customHeight="1">
      <c r="A37" s="35"/>
      <c r="B37" s="35"/>
      <c r="C37" s="35"/>
      <c r="D37" s="35"/>
      <c r="E37" s="35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</row>
    <row r="38" spans="1:243" ht="20.100000000000001" customHeight="1">
      <c r="A38" s="39"/>
      <c r="B38" s="39"/>
      <c r="C38" s="39"/>
      <c r="D38" s="39"/>
      <c r="E38" s="39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</row>
    <row r="39" spans="1:243" ht="20.100000000000001" customHeight="1">
      <c r="A39" s="39"/>
      <c r="B39" s="39"/>
      <c r="C39" s="39"/>
      <c r="D39" s="39"/>
      <c r="E39" s="39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</row>
    <row r="40" spans="1:243" ht="20.100000000000001" customHeight="1">
      <c r="A40" s="39"/>
      <c r="B40" s="39"/>
      <c r="C40" s="39"/>
      <c r="D40" s="39"/>
      <c r="E40" s="39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</row>
    <row r="41" spans="1:243" ht="20.100000000000001" customHeight="1">
      <c r="A41" s="39"/>
      <c r="B41" s="39"/>
      <c r="C41" s="39"/>
      <c r="D41" s="39"/>
      <c r="E41" s="39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</row>
    <row r="42" spans="1:243" ht="20.100000000000001" customHeight="1">
      <c r="A42" s="39"/>
      <c r="B42" s="39"/>
      <c r="C42" s="39"/>
      <c r="D42" s="39"/>
      <c r="E42" s="39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</row>
    <row r="43" spans="1:243" ht="20.100000000000001" customHeight="1">
      <c r="A43" s="39"/>
      <c r="B43" s="39"/>
      <c r="C43" s="39"/>
      <c r="D43" s="39"/>
      <c r="E43" s="39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</row>
    <row r="44" spans="1:243" ht="20.100000000000001" customHeight="1">
      <c r="A44" s="39"/>
      <c r="B44" s="39"/>
      <c r="C44" s="39"/>
      <c r="D44" s="39"/>
      <c r="E44" s="39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</row>
    <row r="45" spans="1:243" ht="20.100000000000001" customHeight="1">
      <c r="A45" s="39"/>
      <c r="B45" s="39"/>
      <c r="C45" s="39"/>
      <c r="D45" s="39"/>
      <c r="E45" s="39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</row>
    <row r="46" spans="1:243" ht="20.100000000000001" customHeight="1">
      <c r="A46" s="39"/>
      <c r="B46" s="39"/>
      <c r="C46" s="39"/>
      <c r="D46" s="39"/>
      <c r="E46" s="39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</row>
    <row r="47" spans="1:243" ht="20.100000000000001" customHeight="1">
      <c r="A47" s="39"/>
      <c r="B47" s="39"/>
      <c r="C47" s="39"/>
      <c r="D47" s="39"/>
      <c r="E47" s="39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12" sqref="B12"/>
    </sheetView>
  </sheetViews>
  <sheetFormatPr defaultColWidth="9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1"/>
      <c r="B1" s="41"/>
      <c r="C1" s="41"/>
      <c r="D1" s="41"/>
      <c r="E1" s="42"/>
      <c r="F1" s="41"/>
      <c r="G1" s="41"/>
      <c r="H1" s="17" t="s">
        <v>454</v>
      </c>
      <c r="I1" s="61"/>
    </row>
    <row r="2" spans="1:9" ht="25.5" customHeight="1">
      <c r="A2" s="207" t="s">
        <v>455</v>
      </c>
      <c r="B2" s="207"/>
      <c r="C2" s="207"/>
      <c r="D2" s="207"/>
      <c r="E2" s="207"/>
      <c r="F2" s="207"/>
      <c r="G2" s="207"/>
      <c r="H2" s="207"/>
      <c r="I2" s="61"/>
    </row>
    <row r="3" spans="1:9" ht="20.100000000000001" customHeight="1">
      <c r="A3" s="43" t="s">
        <v>5</v>
      </c>
      <c r="B3" s="12"/>
      <c r="C3" s="12"/>
      <c r="D3" s="12"/>
      <c r="E3" s="12"/>
      <c r="F3" s="12"/>
      <c r="G3" s="12"/>
      <c r="H3" s="17" t="s">
        <v>6</v>
      </c>
      <c r="I3" s="61"/>
    </row>
    <row r="4" spans="1:9" ht="20.100000000000001" customHeight="1">
      <c r="A4" s="215" t="s">
        <v>456</v>
      </c>
      <c r="B4" s="215" t="s">
        <v>60</v>
      </c>
      <c r="C4" s="255" t="s">
        <v>457</v>
      </c>
      <c r="D4" s="255"/>
      <c r="E4" s="256"/>
      <c r="F4" s="256"/>
      <c r="G4" s="256"/>
      <c r="H4" s="255"/>
      <c r="I4" s="61"/>
    </row>
    <row r="5" spans="1:9" ht="20.100000000000001" customHeight="1">
      <c r="A5" s="215"/>
      <c r="B5" s="215"/>
      <c r="C5" s="261" t="s">
        <v>62</v>
      </c>
      <c r="D5" s="233" t="s">
        <v>233</v>
      </c>
      <c r="E5" s="219" t="s">
        <v>458</v>
      </c>
      <c r="F5" s="220"/>
      <c r="G5" s="221"/>
      <c r="H5" s="263" t="s">
        <v>238</v>
      </c>
      <c r="I5" s="61"/>
    </row>
    <row r="6" spans="1:9" ht="33.75" customHeight="1">
      <c r="A6" s="216"/>
      <c r="B6" s="216"/>
      <c r="C6" s="262"/>
      <c r="D6" s="213"/>
      <c r="E6" s="44" t="s">
        <v>77</v>
      </c>
      <c r="F6" s="45" t="s">
        <v>459</v>
      </c>
      <c r="G6" s="20" t="s">
        <v>460</v>
      </c>
      <c r="H6" s="258"/>
      <c r="I6" s="61"/>
    </row>
    <row r="7" spans="1:9" ht="20.100000000000001" customHeight="1">
      <c r="A7" s="64" t="s">
        <v>85</v>
      </c>
      <c r="B7" s="64" t="s">
        <v>461</v>
      </c>
      <c r="C7" s="65">
        <f>SUM(D7,E7,H7)</f>
        <v>0</v>
      </c>
      <c r="D7" s="66" t="s">
        <v>317</v>
      </c>
      <c r="E7" s="66">
        <f>SUM(F7,G7)</f>
        <v>0</v>
      </c>
      <c r="F7" s="66" t="s">
        <v>462</v>
      </c>
      <c r="G7" s="67" t="s">
        <v>329</v>
      </c>
      <c r="H7" s="68" t="s">
        <v>322</v>
      </c>
      <c r="I7" s="62"/>
    </row>
    <row r="8" spans="1:9" ht="20.100000000000001" customHeight="1">
      <c r="A8" s="64"/>
      <c r="B8" s="64" t="s">
        <v>62</v>
      </c>
      <c r="C8" s="69">
        <v>47600</v>
      </c>
      <c r="D8" s="70">
        <v>0</v>
      </c>
      <c r="E8" s="70">
        <f>F8+G8+H8</f>
        <v>47600</v>
      </c>
      <c r="F8" s="70"/>
      <c r="G8" s="71">
        <v>47500</v>
      </c>
      <c r="H8" s="72">
        <v>100</v>
      </c>
      <c r="I8" s="61"/>
    </row>
    <row r="9" spans="1:9" ht="32.1" customHeight="1">
      <c r="A9" s="64" t="s">
        <v>180</v>
      </c>
      <c r="B9" s="64" t="s">
        <v>0</v>
      </c>
      <c r="C9" s="69">
        <v>47600</v>
      </c>
      <c r="D9" s="70">
        <v>0</v>
      </c>
      <c r="E9" s="70">
        <f>F9+G9+H9</f>
        <v>47600</v>
      </c>
      <c r="F9" s="70"/>
      <c r="G9" s="71">
        <v>47500</v>
      </c>
      <c r="H9" s="72">
        <v>100</v>
      </c>
      <c r="I9" s="57"/>
    </row>
    <row r="10" spans="1:9" ht="20.100000000000001" customHeight="1">
      <c r="A10" s="55"/>
      <c r="B10" s="55"/>
      <c r="C10" s="55"/>
      <c r="D10" s="55"/>
      <c r="E10" s="58"/>
      <c r="F10" s="55"/>
      <c r="G10" s="55"/>
      <c r="H10" s="57"/>
      <c r="I10" s="57"/>
    </row>
    <row r="11" spans="1:9" ht="20.100000000000001" customHeight="1">
      <c r="A11" s="55"/>
      <c r="B11" s="55"/>
      <c r="C11" s="55"/>
      <c r="D11" s="55"/>
      <c r="E11" s="58"/>
      <c r="F11" s="55"/>
      <c r="G11" s="55"/>
      <c r="H11" s="57"/>
      <c r="I11" s="57"/>
    </row>
    <row r="12" spans="1:9" ht="20.100000000000001" customHeight="1">
      <c r="A12" s="55"/>
      <c r="B12" s="55"/>
      <c r="C12" s="55"/>
      <c r="D12" s="55"/>
      <c r="E12" s="56"/>
      <c r="F12" s="55"/>
      <c r="G12" s="55"/>
      <c r="H12" s="57"/>
      <c r="I12" s="57"/>
    </row>
    <row r="13" spans="1:9" ht="20.100000000000001" customHeight="1">
      <c r="A13" s="55"/>
      <c r="B13" s="55"/>
      <c r="C13" s="55"/>
      <c r="D13" s="55"/>
      <c r="E13" s="56"/>
      <c r="F13" s="55"/>
      <c r="G13" s="55"/>
      <c r="H13" s="57"/>
      <c r="I13" s="57"/>
    </row>
    <row r="14" spans="1:9" ht="20.100000000000001" customHeight="1">
      <c r="A14" s="55"/>
      <c r="B14" s="55"/>
      <c r="C14" s="55"/>
      <c r="D14" s="55"/>
      <c r="E14" s="58"/>
      <c r="F14" s="55"/>
      <c r="G14" s="55"/>
      <c r="H14" s="57"/>
      <c r="I14" s="57"/>
    </row>
    <row r="15" spans="1:9" ht="20.100000000000001" customHeight="1">
      <c r="A15" s="55"/>
      <c r="B15" s="55"/>
      <c r="C15" s="55"/>
      <c r="D15" s="55"/>
      <c r="E15" s="58"/>
      <c r="F15" s="55"/>
      <c r="G15" s="55"/>
      <c r="H15" s="57"/>
      <c r="I15" s="57"/>
    </row>
    <row r="16" spans="1:9" ht="20.100000000000001" customHeight="1">
      <c r="A16" s="55"/>
      <c r="B16" s="55"/>
      <c r="C16" s="55"/>
      <c r="D16" s="55"/>
      <c r="E16" s="56"/>
      <c r="F16" s="55"/>
      <c r="G16" s="55"/>
      <c r="H16" s="57"/>
      <c r="I16" s="57"/>
    </row>
    <row r="17" spans="1:9" ht="20.100000000000001" customHeight="1">
      <c r="A17" s="55"/>
      <c r="B17" s="55"/>
      <c r="C17" s="55"/>
      <c r="D17" s="55"/>
      <c r="E17" s="56"/>
      <c r="F17" s="55"/>
      <c r="G17" s="55"/>
      <c r="H17" s="57"/>
      <c r="I17" s="57"/>
    </row>
    <row r="18" spans="1:9" ht="20.100000000000001" customHeight="1">
      <c r="A18" s="55"/>
      <c r="B18" s="55"/>
      <c r="C18" s="55"/>
      <c r="D18" s="55"/>
      <c r="E18" s="59"/>
      <c r="F18" s="55"/>
      <c r="G18" s="55"/>
      <c r="H18" s="57"/>
      <c r="I18" s="57"/>
    </row>
    <row r="19" spans="1:9" ht="20.100000000000001" customHeight="1">
      <c r="A19" s="55"/>
      <c r="B19" s="55"/>
      <c r="C19" s="55"/>
      <c r="D19" s="55"/>
      <c r="E19" s="58"/>
      <c r="F19" s="55"/>
      <c r="G19" s="55"/>
      <c r="H19" s="57"/>
      <c r="I19" s="57"/>
    </row>
    <row r="20" spans="1:9" ht="20.100000000000001" customHeight="1">
      <c r="A20" s="58"/>
      <c r="B20" s="58"/>
      <c r="C20" s="58"/>
      <c r="D20" s="58"/>
      <c r="E20" s="58"/>
      <c r="F20" s="55"/>
      <c r="G20" s="55"/>
      <c r="H20" s="57"/>
      <c r="I20" s="57"/>
    </row>
    <row r="21" spans="1:9" ht="20.100000000000001" customHeight="1">
      <c r="A21" s="57"/>
      <c r="B21" s="57"/>
      <c r="C21" s="57"/>
      <c r="D21" s="57"/>
      <c r="E21" s="60"/>
      <c r="F21" s="57"/>
      <c r="G21" s="57"/>
      <c r="H21" s="57"/>
      <c r="I21" s="57"/>
    </row>
    <row r="22" spans="1:9" ht="20.100000000000001" customHeight="1">
      <c r="A22" s="57"/>
      <c r="B22" s="57"/>
      <c r="C22" s="57"/>
      <c r="D22" s="57"/>
      <c r="E22" s="60"/>
      <c r="F22" s="57"/>
      <c r="G22" s="57"/>
      <c r="H22" s="57"/>
      <c r="I22" s="57"/>
    </row>
    <row r="23" spans="1:9" ht="20.100000000000001" customHeight="1">
      <c r="A23" s="57"/>
      <c r="B23" s="57"/>
      <c r="C23" s="57"/>
      <c r="D23" s="57"/>
      <c r="E23" s="60"/>
      <c r="F23" s="57"/>
      <c r="G23" s="57"/>
      <c r="H23" s="57"/>
      <c r="I23" s="57"/>
    </row>
    <row r="24" spans="1:9" ht="20.100000000000001" customHeight="1">
      <c r="A24" s="57"/>
      <c r="B24" s="57"/>
      <c r="C24" s="57"/>
      <c r="D24" s="57"/>
      <c r="E24" s="60"/>
      <c r="F24" s="57"/>
      <c r="G24" s="57"/>
      <c r="H24" s="57"/>
      <c r="I24" s="57"/>
    </row>
    <row r="25" spans="1:9" ht="20.100000000000001" customHeight="1">
      <c r="A25" s="57"/>
      <c r="B25" s="57"/>
      <c r="C25" s="57"/>
      <c r="D25" s="57"/>
      <c r="E25" s="60"/>
      <c r="F25" s="57"/>
      <c r="G25" s="57"/>
      <c r="H25" s="57"/>
      <c r="I25" s="57"/>
    </row>
    <row r="26" spans="1:9" ht="20.100000000000001" customHeight="1">
      <c r="A26" s="57"/>
      <c r="B26" s="57"/>
      <c r="C26" s="57"/>
      <c r="D26" s="57"/>
      <c r="E26" s="60"/>
      <c r="F26" s="57"/>
      <c r="G26" s="57"/>
      <c r="H26" s="57"/>
      <c r="I26" s="57"/>
    </row>
    <row r="27" spans="1:9" ht="20.100000000000001" customHeight="1">
      <c r="A27" s="57"/>
      <c r="B27" s="57"/>
      <c r="C27" s="57"/>
      <c r="D27" s="57"/>
      <c r="E27" s="60"/>
      <c r="F27" s="57"/>
      <c r="G27" s="57"/>
      <c r="H27" s="57"/>
      <c r="I27" s="57"/>
    </row>
    <row r="28" spans="1:9" ht="20.100000000000001" customHeight="1">
      <c r="A28" s="57"/>
      <c r="B28" s="57"/>
      <c r="C28" s="57"/>
      <c r="D28" s="57"/>
      <c r="E28" s="60"/>
      <c r="F28" s="57"/>
      <c r="G28" s="57"/>
      <c r="H28" s="57"/>
      <c r="I28" s="57"/>
    </row>
    <row r="29" spans="1:9" ht="20.100000000000001" customHeight="1">
      <c r="A29" s="57"/>
      <c r="B29" s="57"/>
      <c r="C29" s="57"/>
      <c r="D29" s="57"/>
      <c r="E29" s="60"/>
      <c r="F29" s="57"/>
      <c r="G29" s="57"/>
      <c r="H29" s="57"/>
      <c r="I29" s="57"/>
    </row>
    <row r="30" spans="1:9" ht="20.100000000000001" customHeight="1">
      <c r="A30" s="57"/>
      <c r="B30" s="57"/>
      <c r="C30" s="57"/>
      <c r="D30" s="57"/>
      <c r="E30" s="60"/>
      <c r="F30" s="57"/>
      <c r="G30" s="57"/>
      <c r="H30" s="57"/>
      <c r="I30" s="5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D21" sqref="D21"/>
    </sheetView>
  </sheetViews>
  <sheetFormatPr defaultColWidth="9" defaultRowHeight="12.75" customHeight="1"/>
  <cols>
    <col min="1" max="1" width="15.83203125" customWidth="1"/>
    <col min="2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12"/>
      <c r="B1" s="13"/>
      <c r="C1" s="13"/>
      <c r="D1" s="13"/>
      <c r="E1" s="13"/>
      <c r="F1" s="13"/>
      <c r="G1" s="13"/>
      <c r="H1" s="14" t="s">
        <v>463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</row>
    <row r="2" spans="1:245" ht="20.100000000000001" customHeight="1">
      <c r="A2" s="207" t="s">
        <v>464</v>
      </c>
      <c r="B2" s="207"/>
      <c r="C2" s="207"/>
      <c r="D2" s="207"/>
      <c r="E2" s="207"/>
      <c r="F2" s="207"/>
      <c r="G2" s="207"/>
      <c r="H2" s="20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</row>
    <row r="3" spans="1:245" ht="20.100000000000001" customHeight="1">
      <c r="A3" s="63" t="s">
        <v>60</v>
      </c>
      <c r="B3" s="15"/>
      <c r="C3" s="15" t="s">
        <v>0</v>
      </c>
      <c r="D3" s="15"/>
      <c r="E3" s="15"/>
      <c r="F3" s="16"/>
      <c r="G3" s="16"/>
      <c r="H3" s="17" t="s">
        <v>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</row>
    <row r="4" spans="1:245" ht="20.100000000000001" customHeight="1">
      <c r="A4" s="219" t="s">
        <v>61</v>
      </c>
      <c r="B4" s="220"/>
      <c r="C4" s="220"/>
      <c r="D4" s="220"/>
      <c r="E4" s="221"/>
      <c r="F4" s="264" t="s">
        <v>465</v>
      </c>
      <c r="G4" s="255"/>
      <c r="H4" s="25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</row>
    <row r="5" spans="1:245" ht="20.100000000000001" customHeight="1">
      <c r="A5" s="219" t="s">
        <v>70</v>
      </c>
      <c r="B5" s="220"/>
      <c r="C5" s="221"/>
      <c r="D5" s="265" t="s">
        <v>71</v>
      </c>
      <c r="E5" s="233" t="s">
        <v>113</v>
      </c>
      <c r="F5" s="212" t="s">
        <v>62</v>
      </c>
      <c r="G5" s="212" t="s">
        <v>109</v>
      </c>
      <c r="H5" s="255" t="s">
        <v>110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</row>
    <row r="6" spans="1:245" ht="20.100000000000001" customHeight="1">
      <c r="A6" s="18" t="s">
        <v>82</v>
      </c>
      <c r="B6" s="19" t="s">
        <v>83</v>
      </c>
      <c r="C6" s="20" t="s">
        <v>84</v>
      </c>
      <c r="D6" s="266"/>
      <c r="E6" s="216"/>
      <c r="F6" s="213"/>
      <c r="G6" s="213"/>
      <c r="H6" s="256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</row>
    <row r="7" spans="1:245" ht="20.100000000000001" customHeight="1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2">
        <f>SUM(G7,H7)</f>
        <v>0</v>
      </c>
      <c r="G7" s="23" t="s">
        <v>419</v>
      </c>
      <c r="H7" s="24" t="s">
        <v>466</v>
      </c>
      <c r="I7" s="40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ht="20.100000000000001" customHeight="1">
      <c r="A8" s="25"/>
      <c r="B8" s="25"/>
      <c r="C8" s="25"/>
      <c r="D8" s="26"/>
      <c r="E8" s="26"/>
      <c r="F8" s="26"/>
      <c r="G8" s="26"/>
      <c r="H8" s="2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</row>
    <row r="9" spans="1:245" ht="20.100000000000001" customHeight="1">
      <c r="A9" s="28"/>
      <c r="B9" s="28"/>
      <c r="C9" s="28"/>
      <c r="D9" s="29"/>
      <c r="E9" s="29"/>
      <c r="F9" s="29"/>
      <c r="G9" s="29"/>
      <c r="H9" s="2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</row>
    <row r="10" spans="1:245" ht="20.100000000000001" customHeight="1">
      <c r="A10" s="28"/>
      <c r="B10" s="28"/>
      <c r="C10" s="28"/>
      <c r="D10" s="28"/>
      <c r="E10" s="28"/>
      <c r="F10" s="28"/>
      <c r="G10" s="28"/>
      <c r="H10" s="2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</row>
    <row r="11" spans="1:245" ht="20.100000000000001" customHeight="1">
      <c r="A11" s="28"/>
      <c r="B11" s="28"/>
      <c r="C11" s="28"/>
      <c r="D11" s="29"/>
      <c r="E11" s="29"/>
      <c r="F11" s="29"/>
      <c r="G11" s="29"/>
      <c r="H11" s="29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</row>
    <row r="12" spans="1:245" ht="20.100000000000001" customHeight="1">
      <c r="A12" s="28"/>
      <c r="B12" s="28"/>
      <c r="C12" s="28"/>
      <c r="D12" s="29"/>
      <c r="E12" s="29"/>
      <c r="F12" s="29"/>
      <c r="G12" s="29"/>
      <c r="H12" s="29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</row>
    <row r="13" spans="1:245" ht="20.100000000000001" customHeight="1">
      <c r="A13" s="28"/>
      <c r="B13" s="28"/>
      <c r="C13" s="28"/>
      <c r="D13" s="28"/>
      <c r="E13" s="28"/>
      <c r="F13" s="28"/>
      <c r="G13" s="28"/>
      <c r="H13" s="29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</row>
    <row r="14" spans="1:245" ht="20.100000000000001" customHeight="1">
      <c r="A14" s="28"/>
      <c r="B14" s="28"/>
      <c r="C14" s="28"/>
      <c r="D14" s="29"/>
      <c r="E14" s="29"/>
      <c r="F14" s="29"/>
      <c r="G14" s="29"/>
      <c r="H14" s="2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</row>
    <row r="15" spans="1:245" ht="20.100000000000001" customHeight="1">
      <c r="A15" s="204" t="s">
        <v>556</v>
      </c>
      <c r="B15" s="30"/>
      <c r="C15" s="30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</row>
    <row r="16" spans="1:245" ht="20.100000000000001" customHeight="1">
      <c r="A16" s="32"/>
      <c r="B16" s="32"/>
      <c r="C16" s="30"/>
      <c r="D16" s="30"/>
      <c r="E16" s="32"/>
      <c r="F16" s="32"/>
      <c r="G16" s="32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</row>
    <row r="17" spans="1:245" ht="20.100000000000001" customHeight="1">
      <c r="A17" s="32"/>
      <c r="B17" s="32"/>
      <c r="C17" s="30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</row>
    <row r="18" spans="1:245" ht="20.100000000000001" customHeight="1">
      <c r="A18" s="30"/>
      <c r="B18" s="32"/>
      <c r="C18" s="30"/>
      <c r="D18" s="31"/>
      <c r="E18" s="31"/>
      <c r="F18" s="3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</row>
    <row r="19" spans="1:245" ht="20.100000000000001" customHeight="1">
      <c r="A19" s="30"/>
      <c r="B19" s="32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</row>
    <row r="20" spans="1:245" ht="20.100000000000001" customHeight="1">
      <c r="A20" s="32"/>
      <c r="B20" s="32"/>
      <c r="C20" s="32"/>
      <c r="D20" s="31"/>
      <c r="E20" s="31"/>
      <c r="F20" s="31"/>
      <c r="G20" s="31"/>
      <c r="H20" s="31"/>
      <c r="I20" s="32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</row>
    <row r="21" spans="1:245" ht="20.100000000000001" customHeight="1">
      <c r="A21" s="32"/>
      <c r="B21" s="32"/>
      <c r="C21" s="32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</row>
    <row r="22" spans="1:245" ht="20.100000000000001" customHeight="1">
      <c r="A22" s="32"/>
      <c r="B22" s="32"/>
      <c r="C22" s="32"/>
      <c r="D22" s="32"/>
      <c r="E22" s="32"/>
      <c r="F22" s="32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</row>
    <row r="23" spans="1:245" ht="20.100000000000001" customHeight="1">
      <c r="A23" s="32"/>
      <c r="B23" s="32"/>
      <c r="C23" s="32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</row>
    <row r="24" spans="1:245" ht="20.100000000000001" customHeight="1">
      <c r="A24" s="32"/>
      <c r="B24" s="32"/>
      <c r="C24" s="32"/>
      <c r="D24" s="31"/>
      <c r="E24" s="31"/>
      <c r="F24" s="31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</row>
    <row r="25" spans="1:245" ht="20.100000000000001" customHeight="1">
      <c r="A25" s="32"/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</row>
    <row r="26" spans="1:245" ht="20.100000000000001" customHeight="1">
      <c r="A26" s="32"/>
      <c r="B26" s="32"/>
      <c r="C26" s="32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</row>
    <row r="27" spans="1:245" ht="20.100000000000001" customHeight="1">
      <c r="A27" s="32"/>
      <c r="B27" s="32"/>
      <c r="C27" s="32"/>
      <c r="D27" s="31"/>
      <c r="E27" s="31"/>
      <c r="F27" s="31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</row>
    <row r="28" spans="1:245" ht="20.100000000000001" customHeight="1">
      <c r="A28" s="32"/>
      <c r="B28" s="32"/>
      <c r="C28" s="32"/>
      <c r="D28" s="32"/>
      <c r="E28" s="32"/>
      <c r="F28" s="32"/>
      <c r="G28" s="32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</row>
    <row r="29" spans="1:245" ht="20.100000000000001" customHeight="1">
      <c r="A29" s="32"/>
      <c r="B29" s="32"/>
      <c r="C29" s="32"/>
      <c r="D29" s="31"/>
      <c r="E29" s="31"/>
      <c r="F29" s="31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</row>
    <row r="30" spans="1:245" ht="20.100000000000001" customHeight="1">
      <c r="A30" s="32"/>
      <c r="B30" s="32"/>
      <c r="C30" s="32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</row>
    <row r="31" spans="1:245" ht="20.100000000000001" customHeight="1">
      <c r="A31" s="32"/>
      <c r="B31" s="32"/>
      <c r="C31" s="32"/>
      <c r="D31" s="32"/>
      <c r="E31" s="32"/>
      <c r="F31" s="32"/>
      <c r="G31" s="32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</row>
    <row r="32" spans="1:245" ht="20.100000000000001" customHeight="1">
      <c r="A32" s="32"/>
      <c r="B32" s="32"/>
      <c r="C32" s="32"/>
      <c r="D32" s="32"/>
      <c r="E32" s="33"/>
      <c r="F32" s="33"/>
      <c r="G32" s="33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</row>
    <row r="33" spans="1:245" ht="20.100000000000001" customHeight="1">
      <c r="A33" s="32"/>
      <c r="B33" s="32"/>
      <c r="C33" s="32"/>
      <c r="D33" s="32"/>
      <c r="E33" s="33"/>
      <c r="F33" s="33"/>
      <c r="G33" s="33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</row>
    <row r="34" spans="1:245" ht="20.100000000000001" customHeight="1">
      <c r="A34" s="32"/>
      <c r="B34" s="32"/>
      <c r="C34" s="32"/>
      <c r="D34" s="32"/>
      <c r="E34" s="32"/>
      <c r="F34" s="32"/>
      <c r="G34" s="32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</row>
    <row r="35" spans="1:245" ht="20.100000000000001" customHeight="1">
      <c r="A35" s="32"/>
      <c r="B35" s="32"/>
      <c r="C35" s="32"/>
      <c r="D35" s="32"/>
      <c r="E35" s="34"/>
      <c r="F35" s="34"/>
      <c r="G35" s="34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</row>
    <row r="36" spans="1:245" ht="20.100000000000001" customHeight="1">
      <c r="A36" s="35"/>
      <c r="B36" s="35"/>
      <c r="C36" s="35"/>
      <c r="D36" s="35"/>
      <c r="E36" s="36"/>
      <c r="F36" s="36"/>
      <c r="G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</row>
    <row r="37" spans="1:245" ht="20.100000000000001" customHeight="1">
      <c r="A37" s="37"/>
      <c r="B37" s="37"/>
      <c r="C37" s="37"/>
      <c r="D37" s="37"/>
      <c r="E37" s="37"/>
      <c r="F37" s="37"/>
      <c r="G37" s="37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spans="1:245" ht="20.100000000000001" customHeight="1">
      <c r="A38" s="35"/>
      <c r="B38" s="35"/>
      <c r="C38" s="35"/>
      <c r="D38" s="35"/>
      <c r="E38" s="35"/>
      <c r="F38" s="35"/>
      <c r="G38" s="3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</row>
    <row r="39" spans="1:245" ht="20.100000000000001" customHeight="1">
      <c r="A39" s="39"/>
      <c r="B39" s="39"/>
      <c r="C39" s="39"/>
      <c r="D39" s="39"/>
      <c r="E39" s="39"/>
      <c r="F39" s="35"/>
      <c r="G39" s="3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</row>
    <row r="40" spans="1:245" ht="20.100000000000001" customHeight="1">
      <c r="A40" s="39"/>
      <c r="B40" s="39"/>
      <c r="C40" s="39"/>
      <c r="D40" s="39"/>
      <c r="E40" s="39"/>
      <c r="F40" s="35"/>
      <c r="G40" s="3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</row>
    <row r="41" spans="1:245" ht="20.100000000000001" customHeight="1">
      <c r="A41" s="39"/>
      <c r="B41" s="39"/>
      <c r="C41" s="39"/>
      <c r="D41" s="39"/>
      <c r="E41" s="39"/>
      <c r="F41" s="35"/>
      <c r="G41" s="3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</row>
    <row r="42" spans="1:245" ht="20.100000000000001" customHeight="1">
      <c r="A42" s="39"/>
      <c r="B42" s="39"/>
      <c r="C42" s="39"/>
      <c r="D42" s="39"/>
      <c r="E42" s="39"/>
      <c r="F42" s="35"/>
      <c r="G42" s="3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</row>
    <row r="43" spans="1:245" ht="20.100000000000001" customHeight="1">
      <c r="A43" s="39"/>
      <c r="B43" s="39"/>
      <c r="C43" s="39"/>
      <c r="D43" s="39"/>
      <c r="E43" s="39"/>
      <c r="F43" s="35"/>
      <c r="G43" s="3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</row>
    <row r="44" spans="1:245" ht="20.100000000000001" customHeight="1">
      <c r="A44" s="39"/>
      <c r="B44" s="39"/>
      <c r="C44" s="39"/>
      <c r="D44" s="39"/>
      <c r="E44" s="39"/>
      <c r="F44" s="35"/>
      <c r="G44" s="3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</row>
    <row r="45" spans="1:245" ht="20.100000000000001" customHeight="1">
      <c r="A45" s="39"/>
      <c r="B45" s="39"/>
      <c r="C45" s="39"/>
      <c r="D45" s="39"/>
      <c r="E45" s="39"/>
      <c r="F45" s="35"/>
      <c r="G45" s="3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</row>
    <row r="46" spans="1:245" ht="20.100000000000001" customHeight="1">
      <c r="A46" s="39"/>
      <c r="B46" s="39"/>
      <c r="C46" s="39"/>
      <c r="D46" s="39"/>
      <c r="E46" s="39"/>
      <c r="F46" s="35"/>
      <c r="G46" s="3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</row>
    <row r="47" spans="1:245" ht="20.100000000000001" customHeight="1">
      <c r="A47" s="39"/>
      <c r="B47" s="39"/>
      <c r="C47" s="39"/>
      <c r="D47" s="39"/>
      <c r="E47" s="39"/>
      <c r="F47" s="35"/>
      <c r="G47" s="3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</row>
    <row r="48" spans="1:245" ht="20.100000000000001" customHeight="1">
      <c r="A48" s="39"/>
      <c r="B48" s="39"/>
      <c r="C48" s="39"/>
      <c r="D48" s="39"/>
      <c r="E48" s="39"/>
      <c r="F48" s="35"/>
      <c r="G48" s="3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topLeftCell="A5" workbookViewId="0">
      <selection activeCell="B17" sqref="B17"/>
    </sheetView>
  </sheetViews>
  <sheetFormatPr defaultColWidth="9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1"/>
      <c r="B1" s="41"/>
      <c r="C1" s="41"/>
      <c r="D1" s="41"/>
      <c r="E1" s="42"/>
      <c r="F1" s="41"/>
      <c r="G1" s="41"/>
      <c r="H1" s="17" t="s">
        <v>467</v>
      </c>
      <c r="I1" s="61"/>
    </row>
    <row r="2" spans="1:9" ht="25.5" customHeight="1">
      <c r="A2" s="207" t="s">
        <v>468</v>
      </c>
      <c r="B2" s="207"/>
      <c r="C2" s="207"/>
      <c r="D2" s="207"/>
      <c r="E2" s="207"/>
      <c r="F2" s="207"/>
      <c r="G2" s="207"/>
      <c r="H2" s="207"/>
      <c r="I2" s="61"/>
    </row>
    <row r="3" spans="1:9" ht="20.100000000000001" customHeight="1">
      <c r="A3" s="43" t="s">
        <v>5</v>
      </c>
      <c r="B3" s="12"/>
      <c r="C3" s="12"/>
      <c r="D3" s="12"/>
      <c r="E3" s="12"/>
      <c r="F3" s="12"/>
      <c r="G3" s="12"/>
      <c r="H3" s="17" t="s">
        <v>6</v>
      </c>
      <c r="I3" s="61"/>
    </row>
    <row r="4" spans="1:9" ht="20.100000000000001" customHeight="1">
      <c r="A4" s="215" t="s">
        <v>456</v>
      </c>
      <c r="B4" s="215" t="s">
        <v>60</v>
      </c>
      <c r="C4" s="255" t="s">
        <v>457</v>
      </c>
      <c r="D4" s="255"/>
      <c r="E4" s="256"/>
      <c r="F4" s="256"/>
      <c r="G4" s="256"/>
      <c r="H4" s="255"/>
      <c r="I4" s="61"/>
    </row>
    <row r="5" spans="1:9" ht="20.100000000000001" customHeight="1">
      <c r="A5" s="215"/>
      <c r="B5" s="215"/>
      <c r="C5" s="261" t="s">
        <v>62</v>
      </c>
      <c r="D5" s="233" t="s">
        <v>233</v>
      </c>
      <c r="E5" s="219" t="s">
        <v>458</v>
      </c>
      <c r="F5" s="220"/>
      <c r="G5" s="221"/>
      <c r="H5" s="263" t="s">
        <v>238</v>
      </c>
      <c r="I5" s="61"/>
    </row>
    <row r="6" spans="1:9" ht="33.75" customHeight="1">
      <c r="A6" s="216"/>
      <c r="B6" s="216"/>
      <c r="C6" s="262"/>
      <c r="D6" s="213"/>
      <c r="E6" s="44" t="s">
        <v>77</v>
      </c>
      <c r="F6" s="45" t="s">
        <v>459</v>
      </c>
      <c r="G6" s="20" t="s">
        <v>460</v>
      </c>
      <c r="H6" s="258"/>
      <c r="I6" s="61"/>
    </row>
    <row r="7" spans="1:9" ht="20.100000000000001" customHeight="1">
      <c r="A7" s="21" t="s">
        <v>85</v>
      </c>
      <c r="B7" s="21" t="s">
        <v>461</v>
      </c>
      <c r="C7" s="46">
        <f>SUM(D7,E7,H7)</f>
        <v>0</v>
      </c>
      <c r="D7" s="47" t="s">
        <v>317</v>
      </c>
      <c r="E7" s="47">
        <f>SUM(F7,G7)</f>
        <v>0</v>
      </c>
      <c r="F7" s="47" t="s">
        <v>462</v>
      </c>
      <c r="G7" s="48" t="s">
        <v>329</v>
      </c>
      <c r="H7" s="49" t="s">
        <v>322</v>
      </c>
      <c r="I7" s="62"/>
    </row>
    <row r="8" spans="1:9" ht="20.100000000000001" customHeight="1">
      <c r="A8" s="50"/>
      <c r="B8" s="50"/>
      <c r="C8" s="50"/>
      <c r="D8" s="50"/>
      <c r="E8" s="51"/>
      <c r="F8" s="50"/>
      <c r="G8" s="50"/>
      <c r="H8" s="52"/>
      <c r="I8" s="61"/>
    </row>
    <row r="9" spans="1:9" ht="20.100000000000001" customHeight="1">
      <c r="A9" s="50"/>
      <c r="B9" s="50"/>
      <c r="C9" s="50"/>
      <c r="D9" s="50"/>
      <c r="E9" s="51"/>
      <c r="F9" s="53"/>
      <c r="G9" s="53"/>
      <c r="H9" s="52"/>
      <c r="I9" s="57"/>
    </row>
    <row r="10" spans="1:9" ht="20.100000000000001" customHeight="1">
      <c r="A10" s="50"/>
      <c r="B10" s="50"/>
      <c r="C10" s="50"/>
      <c r="D10" s="50"/>
      <c r="E10" s="54"/>
      <c r="F10" s="50"/>
      <c r="G10" s="50"/>
      <c r="H10" s="52"/>
      <c r="I10" s="57"/>
    </row>
    <row r="11" spans="1:9" ht="20.100000000000001" customHeight="1">
      <c r="A11" s="50"/>
      <c r="B11" s="50"/>
      <c r="C11" s="50"/>
      <c r="D11" s="50"/>
      <c r="E11" s="54"/>
      <c r="F11" s="50"/>
      <c r="G11" s="50"/>
      <c r="H11" s="52"/>
      <c r="I11" s="57"/>
    </row>
    <row r="12" spans="1:9" ht="20.100000000000001" customHeight="1">
      <c r="A12" s="50"/>
      <c r="B12" s="50"/>
      <c r="C12" s="50"/>
      <c r="D12" s="50"/>
      <c r="E12" s="51"/>
      <c r="F12" s="50"/>
      <c r="G12" s="50"/>
      <c r="H12" s="52"/>
      <c r="I12" s="57"/>
    </row>
    <row r="13" spans="1:9" ht="20.100000000000001" customHeight="1">
      <c r="A13" s="55" t="s">
        <v>554</v>
      </c>
      <c r="B13" s="55" t="s">
        <v>553</v>
      </c>
      <c r="C13" s="55"/>
      <c r="D13" s="55"/>
      <c r="E13" s="56"/>
      <c r="F13" s="55"/>
      <c r="G13" s="55"/>
      <c r="H13" s="57"/>
      <c r="I13" s="57"/>
    </row>
    <row r="14" spans="1:9" ht="20.100000000000001" customHeight="1">
      <c r="A14" s="55"/>
      <c r="B14" s="55"/>
      <c r="C14" s="55"/>
      <c r="D14" s="55"/>
      <c r="E14" s="58"/>
      <c r="F14" s="55"/>
      <c r="G14" s="55"/>
      <c r="H14" s="57"/>
      <c r="I14" s="57"/>
    </row>
    <row r="15" spans="1:9" ht="20.100000000000001" customHeight="1">
      <c r="A15" s="55"/>
      <c r="B15" s="55"/>
      <c r="C15" s="55"/>
      <c r="D15" s="55"/>
      <c r="E15" s="58"/>
      <c r="F15" s="55"/>
      <c r="G15" s="55"/>
      <c r="H15" s="57"/>
      <c r="I15" s="57"/>
    </row>
    <row r="16" spans="1:9" ht="20.100000000000001" customHeight="1">
      <c r="A16" s="55"/>
      <c r="B16" s="55"/>
      <c r="C16" s="55"/>
      <c r="D16" s="55"/>
      <c r="E16" s="56"/>
      <c r="F16" s="55"/>
      <c r="G16" s="55"/>
      <c r="H16" s="57"/>
      <c r="I16" s="57"/>
    </row>
    <row r="17" spans="1:9" ht="20.100000000000001" customHeight="1">
      <c r="A17" s="55"/>
      <c r="B17" s="55"/>
      <c r="C17" s="55"/>
      <c r="D17" s="55"/>
      <c r="E17" s="56"/>
      <c r="F17" s="55"/>
      <c r="G17" s="55"/>
      <c r="H17" s="57"/>
      <c r="I17" s="57"/>
    </row>
    <row r="18" spans="1:9" ht="20.100000000000001" customHeight="1">
      <c r="A18" s="55"/>
      <c r="B18" s="55"/>
      <c r="C18" s="55"/>
      <c r="D18" s="55"/>
      <c r="E18" s="59"/>
      <c r="F18" s="55"/>
      <c r="G18" s="55"/>
      <c r="H18" s="57"/>
      <c r="I18" s="57"/>
    </row>
    <row r="19" spans="1:9" ht="20.100000000000001" customHeight="1">
      <c r="A19" s="55"/>
      <c r="B19" s="55"/>
      <c r="C19" s="55"/>
      <c r="D19" s="55"/>
      <c r="E19" s="58"/>
      <c r="F19" s="55"/>
      <c r="G19" s="55"/>
      <c r="H19" s="57"/>
      <c r="I19" s="57"/>
    </row>
    <row r="20" spans="1:9" ht="20.100000000000001" customHeight="1">
      <c r="A20" s="58"/>
      <c r="B20" s="58"/>
      <c r="C20" s="58"/>
      <c r="D20" s="58"/>
      <c r="E20" s="58"/>
      <c r="F20" s="55"/>
      <c r="G20" s="55"/>
      <c r="H20" s="57"/>
      <c r="I20" s="57"/>
    </row>
    <row r="21" spans="1:9" ht="20.100000000000001" customHeight="1">
      <c r="A21" s="57"/>
      <c r="B21" s="57"/>
      <c r="C21" s="57"/>
      <c r="D21" s="57"/>
      <c r="E21" s="60"/>
      <c r="F21" s="57"/>
      <c r="G21" s="57"/>
      <c r="H21" s="57"/>
      <c r="I21" s="57"/>
    </row>
    <row r="22" spans="1:9" ht="20.100000000000001" customHeight="1">
      <c r="A22" s="57"/>
      <c r="B22" s="57"/>
      <c r="C22" s="57"/>
      <c r="D22" s="57"/>
      <c r="E22" s="60"/>
      <c r="F22" s="57"/>
      <c r="G22" s="57"/>
      <c r="H22" s="57"/>
      <c r="I22" s="57"/>
    </row>
    <row r="23" spans="1:9" ht="20.100000000000001" customHeight="1">
      <c r="A23" s="57"/>
      <c r="B23" s="57"/>
      <c r="C23" s="57"/>
      <c r="D23" s="57"/>
      <c r="E23" s="60"/>
      <c r="F23" s="57"/>
      <c r="G23" s="57"/>
      <c r="H23" s="57"/>
      <c r="I23" s="57"/>
    </row>
    <row r="24" spans="1:9" ht="20.100000000000001" customHeight="1">
      <c r="A24" s="57"/>
      <c r="B24" s="57"/>
      <c r="C24" s="57"/>
      <c r="D24" s="57"/>
      <c r="E24" s="60"/>
      <c r="F24" s="57"/>
      <c r="G24" s="57"/>
      <c r="H24" s="57"/>
      <c r="I24" s="57"/>
    </row>
    <row r="25" spans="1:9" ht="20.100000000000001" customHeight="1">
      <c r="A25" s="57"/>
      <c r="B25" s="57"/>
      <c r="C25" s="57"/>
      <c r="D25" s="57"/>
      <c r="E25" s="60"/>
      <c r="F25" s="57"/>
      <c r="G25" s="57"/>
      <c r="H25" s="57"/>
      <c r="I25" s="57"/>
    </row>
    <row r="26" spans="1:9" ht="20.100000000000001" customHeight="1">
      <c r="A26" s="57"/>
      <c r="B26" s="57"/>
      <c r="C26" s="57"/>
      <c r="D26" s="57"/>
      <c r="E26" s="60"/>
      <c r="F26" s="57"/>
      <c r="G26" s="57"/>
      <c r="H26" s="57"/>
      <c r="I26" s="57"/>
    </row>
    <row r="27" spans="1:9" ht="20.100000000000001" customHeight="1">
      <c r="A27" s="57"/>
      <c r="B27" s="57"/>
      <c r="C27" s="57"/>
      <c r="D27" s="57"/>
      <c r="E27" s="60"/>
      <c r="F27" s="57"/>
      <c r="G27" s="57"/>
      <c r="H27" s="57"/>
      <c r="I27" s="57"/>
    </row>
    <row r="28" spans="1:9" ht="20.100000000000001" customHeight="1">
      <c r="A28" s="57"/>
      <c r="B28" s="57"/>
      <c r="C28" s="57"/>
      <c r="D28" s="57"/>
      <c r="E28" s="60"/>
      <c r="F28" s="57"/>
      <c r="G28" s="57"/>
      <c r="H28" s="57"/>
      <c r="I28" s="57"/>
    </row>
    <row r="29" spans="1:9" ht="20.100000000000001" customHeight="1">
      <c r="A29" s="57"/>
      <c r="B29" s="57"/>
      <c r="C29" s="57"/>
      <c r="D29" s="57"/>
      <c r="E29" s="60"/>
      <c r="F29" s="57"/>
      <c r="G29" s="57"/>
      <c r="H29" s="57"/>
      <c r="I29" s="57"/>
    </row>
    <row r="30" spans="1:9" ht="20.100000000000001" customHeight="1">
      <c r="A30" s="57"/>
      <c r="B30" s="57"/>
      <c r="C30" s="57"/>
      <c r="D30" s="57"/>
      <c r="E30" s="60"/>
      <c r="F30" s="57"/>
      <c r="G30" s="57"/>
      <c r="H30" s="57"/>
      <c r="I30" s="5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18" sqref="E18"/>
    </sheetView>
  </sheetViews>
  <sheetFormatPr defaultColWidth="9" defaultRowHeight="12.75" customHeight="1"/>
  <cols>
    <col min="1" max="1" width="24" customWidth="1"/>
    <col min="2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12"/>
      <c r="B1" s="13"/>
      <c r="C1" s="13"/>
      <c r="D1" s="13"/>
      <c r="E1" s="13"/>
      <c r="F1" s="13"/>
      <c r="G1" s="13"/>
      <c r="H1" s="14" t="s">
        <v>469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</row>
    <row r="2" spans="1:245" ht="20.100000000000001" customHeight="1">
      <c r="A2" s="207" t="s">
        <v>470</v>
      </c>
      <c r="B2" s="207"/>
      <c r="C2" s="207"/>
      <c r="D2" s="207"/>
      <c r="E2" s="207"/>
      <c r="F2" s="207"/>
      <c r="G2" s="207"/>
      <c r="H2" s="20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</row>
    <row r="3" spans="1:245" ht="20.100000000000001" customHeight="1">
      <c r="A3" s="15"/>
      <c r="B3" s="15"/>
      <c r="C3" s="15"/>
      <c r="D3" s="15"/>
      <c r="E3" s="15"/>
      <c r="F3" s="16"/>
      <c r="G3" s="16"/>
      <c r="H3" s="17" t="s">
        <v>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</row>
    <row r="4" spans="1:245" ht="20.100000000000001" customHeight="1">
      <c r="A4" s="219" t="s">
        <v>61</v>
      </c>
      <c r="B4" s="220"/>
      <c r="C4" s="220"/>
      <c r="D4" s="220"/>
      <c r="E4" s="221"/>
      <c r="F4" s="264" t="s">
        <v>471</v>
      </c>
      <c r="G4" s="255"/>
      <c r="H4" s="25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</row>
    <row r="5" spans="1:245" ht="20.100000000000001" customHeight="1">
      <c r="A5" s="219" t="s">
        <v>70</v>
      </c>
      <c r="B5" s="220"/>
      <c r="C5" s="221"/>
      <c r="D5" s="265" t="s">
        <v>71</v>
      </c>
      <c r="E5" s="233" t="s">
        <v>113</v>
      </c>
      <c r="F5" s="212" t="s">
        <v>62</v>
      </c>
      <c r="G5" s="212" t="s">
        <v>109</v>
      </c>
      <c r="H5" s="255" t="s">
        <v>110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</row>
    <row r="6" spans="1:245" ht="20.100000000000001" customHeight="1">
      <c r="A6" s="18" t="s">
        <v>82</v>
      </c>
      <c r="B6" s="19" t="s">
        <v>83</v>
      </c>
      <c r="C6" s="20" t="s">
        <v>84</v>
      </c>
      <c r="D6" s="266"/>
      <c r="E6" s="216"/>
      <c r="F6" s="213"/>
      <c r="G6" s="213"/>
      <c r="H6" s="256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</row>
    <row r="7" spans="1:245" ht="20.100000000000001" customHeight="1">
      <c r="A7" s="21"/>
      <c r="B7" s="21"/>
      <c r="C7" s="21"/>
      <c r="D7" s="21"/>
      <c r="E7" s="21"/>
      <c r="F7" s="22"/>
      <c r="G7" s="23"/>
      <c r="H7" s="24"/>
      <c r="I7" s="40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ht="20.100000000000001" customHeight="1">
      <c r="A8" s="25"/>
      <c r="B8" s="25"/>
      <c r="C8" s="25"/>
      <c r="D8" s="26"/>
      <c r="E8" s="26"/>
      <c r="F8" s="26"/>
      <c r="G8" s="26"/>
      <c r="H8" s="2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</row>
    <row r="9" spans="1:245" ht="20.100000000000001" customHeight="1">
      <c r="A9" s="28"/>
      <c r="B9" s="28"/>
      <c r="C9" s="28"/>
      <c r="D9" s="29"/>
      <c r="E9" s="29"/>
      <c r="F9" s="29"/>
      <c r="G9" s="29"/>
      <c r="H9" s="2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</row>
    <row r="10" spans="1:245" ht="20.100000000000001" customHeight="1">
      <c r="A10" s="28"/>
      <c r="B10" s="28"/>
      <c r="C10" s="28"/>
      <c r="D10" s="28"/>
      <c r="E10" s="28"/>
      <c r="F10" s="28"/>
      <c r="G10" s="28"/>
      <c r="H10" s="2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</row>
    <row r="11" spans="1:245" ht="20.100000000000001" customHeight="1">
      <c r="A11" s="28"/>
      <c r="B11" s="28"/>
      <c r="C11" s="28"/>
      <c r="D11" s="29"/>
      <c r="E11" s="29"/>
      <c r="F11" s="29"/>
      <c r="G11" s="29"/>
      <c r="H11" s="29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</row>
    <row r="12" spans="1:245" ht="20.100000000000001" customHeight="1">
      <c r="A12" s="28"/>
      <c r="B12" s="28"/>
      <c r="C12" s="28"/>
      <c r="D12" s="29"/>
      <c r="E12" s="29"/>
      <c r="F12" s="29"/>
      <c r="G12" s="29"/>
      <c r="H12" s="29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</row>
    <row r="13" spans="1:245" ht="20.100000000000001" customHeight="1">
      <c r="A13" s="205" t="s">
        <v>555</v>
      </c>
      <c r="B13" s="30"/>
      <c r="C13" s="30"/>
      <c r="D13" s="30"/>
      <c r="E13" s="30"/>
      <c r="F13" s="30"/>
      <c r="G13" s="30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</row>
    <row r="14" spans="1:245" ht="20.100000000000001" customHeight="1">
      <c r="A14" s="30"/>
      <c r="B14" s="30"/>
      <c r="C14" s="30"/>
      <c r="D14" s="31"/>
      <c r="E14" s="31"/>
      <c r="F14" s="31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</row>
    <row r="15" spans="1:245" ht="20.100000000000001" customHeight="1">
      <c r="A15" s="32"/>
      <c r="B15" s="30"/>
      <c r="C15" s="30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</row>
    <row r="16" spans="1:245" ht="20.100000000000001" customHeight="1">
      <c r="A16" s="32"/>
      <c r="B16" s="32"/>
      <c r="C16" s="30"/>
      <c r="D16" s="30"/>
      <c r="E16" s="32"/>
      <c r="F16" s="32"/>
      <c r="G16" s="32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</row>
    <row r="17" spans="1:245" ht="20.100000000000001" customHeight="1">
      <c r="A17" s="32"/>
      <c r="B17" s="32"/>
      <c r="C17" s="30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</row>
    <row r="18" spans="1:245" ht="20.100000000000001" customHeight="1">
      <c r="A18" s="30"/>
      <c r="B18" s="32"/>
      <c r="C18" s="30"/>
      <c r="D18" s="31"/>
      <c r="E18" s="31"/>
      <c r="F18" s="3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</row>
    <row r="19" spans="1:245" ht="20.100000000000001" customHeight="1">
      <c r="A19" s="30"/>
      <c r="B19" s="32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</row>
    <row r="20" spans="1:245" ht="20.100000000000001" customHeight="1">
      <c r="A20" s="32"/>
      <c r="B20" s="32"/>
      <c r="C20" s="32"/>
      <c r="D20" s="31"/>
      <c r="E20" s="31"/>
      <c r="F20" s="31"/>
      <c r="G20" s="31"/>
      <c r="H20" s="31"/>
      <c r="I20" s="32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</row>
    <row r="21" spans="1:245" ht="20.100000000000001" customHeight="1">
      <c r="A21" s="32"/>
      <c r="B21" s="32"/>
      <c r="C21" s="32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</row>
    <row r="22" spans="1:245" ht="20.100000000000001" customHeight="1">
      <c r="A22" s="32"/>
      <c r="B22" s="32"/>
      <c r="C22" s="32"/>
      <c r="D22" s="32"/>
      <c r="E22" s="32"/>
      <c r="F22" s="32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</row>
    <row r="23" spans="1:245" ht="20.100000000000001" customHeight="1">
      <c r="A23" s="32"/>
      <c r="B23" s="32"/>
      <c r="C23" s="32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</row>
    <row r="24" spans="1:245" ht="20.100000000000001" customHeight="1">
      <c r="A24" s="32"/>
      <c r="B24" s="32"/>
      <c r="C24" s="32"/>
      <c r="D24" s="31"/>
      <c r="E24" s="31"/>
      <c r="F24" s="31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</row>
    <row r="25" spans="1:245" ht="20.100000000000001" customHeight="1">
      <c r="A25" s="32"/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</row>
    <row r="26" spans="1:245" ht="20.100000000000001" customHeight="1">
      <c r="A26" s="32"/>
      <c r="B26" s="32"/>
      <c r="C26" s="32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</row>
    <row r="27" spans="1:245" ht="20.100000000000001" customHeight="1">
      <c r="A27" s="32"/>
      <c r="B27" s="32"/>
      <c r="C27" s="32"/>
      <c r="D27" s="31"/>
      <c r="E27" s="31"/>
      <c r="F27" s="31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</row>
    <row r="28" spans="1:245" ht="20.100000000000001" customHeight="1">
      <c r="A28" s="32"/>
      <c r="B28" s="32"/>
      <c r="C28" s="32"/>
      <c r="D28" s="32"/>
      <c r="E28" s="32"/>
      <c r="F28" s="32"/>
      <c r="G28" s="32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</row>
    <row r="29" spans="1:245" ht="20.100000000000001" customHeight="1">
      <c r="A29" s="32"/>
      <c r="B29" s="32"/>
      <c r="C29" s="32"/>
      <c r="D29" s="31"/>
      <c r="E29" s="31"/>
      <c r="F29" s="31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</row>
    <row r="30" spans="1:245" ht="20.100000000000001" customHeight="1">
      <c r="A30" s="32"/>
      <c r="B30" s="32"/>
      <c r="C30" s="32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</row>
    <row r="31" spans="1:245" ht="20.100000000000001" customHeight="1">
      <c r="A31" s="32"/>
      <c r="B31" s="32"/>
      <c r="C31" s="32"/>
      <c r="D31" s="32"/>
      <c r="E31" s="32"/>
      <c r="F31" s="32"/>
      <c r="G31" s="32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</row>
    <row r="32" spans="1:245" ht="20.100000000000001" customHeight="1">
      <c r="A32" s="32"/>
      <c r="B32" s="32"/>
      <c r="C32" s="32"/>
      <c r="D32" s="32"/>
      <c r="E32" s="33"/>
      <c r="F32" s="33"/>
      <c r="G32" s="33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</row>
    <row r="33" spans="1:245" ht="20.100000000000001" customHeight="1">
      <c r="A33" s="32"/>
      <c r="B33" s="32"/>
      <c r="C33" s="32"/>
      <c r="D33" s="32"/>
      <c r="E33" s="33"/>
      <c r="F33" s="33"/>
      <c r="G33" s="33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</row>
    <row r="34" spans="1:245" ht="20.100000000000001" customHeight="1">
      <c r="A34" s="32"/>
      <c r="B34" s="32"/>
      <c r="C34" s="32"/>
      <c r="D34" s="32"/>
      <c r="E34" s="32"/>
      <c r="F34" s="32"/>
      <c r="G34" s="32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</row>
    <row r="35" spans="1:245" ht="20.100000000000001" customHeight="1">
      <c r="A35" s="32"/>
      <c r="B35" s="32"/>
      <c r="C35" s="32"/>
      <c r="D35" s="32"/>
      <c r="E35" s="34"/>
      <c r="F35" s="34"/>
      <c r="G35" s="34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</row>
    <row r="36" spans="1:245" ht="20.100000000000001" customHeight="1">
      <c r="A36" s="35"/>
      <c r="B36" s="35"/>
      <c r="C36" s="35"/>
      <c r="D36" s="35"/>
      <c r="E36" s="36"/>
      <c r="F36" s="36"/>
      <c r="G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</row>
    <row r="37" spans="1:245" ht="20.100000000000001" customHeight="1">
      <c r="A37" s="37"/>
      <c r="B37" s="37"/>
      <c r="C37" s="37"/>
      <c r="D37" s="37"/>
      <c r="E37" s="37"/>
      <c r="F37" s="37"/>
      <c r="G37" s="37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spans="1:245" ht="20.100000000000001" customHeight="1">
      <c r="A38" s="35"/>
      <c r="B38" s="35"/>
      <c r="C38" s="35"/>
      <c r="D38" s="35"/>
      <c r="E38" s="35"/>
      <c r="F38" s="35"/>
      <c r="G38" s="3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</row>
    <row r="39" spans="1:245" ht="20.100000000000001" customHeight="1">
      <c r="A39" s="39"/>
      <c r="B39" s="39"/>
      <c r="C39" s="39"/>
      <c r="D39" s="39"/>
      <c r="E39" s="39"/>
      <c r="F39" s="35"/>
      <c r="G39" s="3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</row>
    <row r="40" spans="1:245" ht="20.100000000000001" customHeight="1">
      <c r="A40" s="39"/>
      <c r="B40" s="39"/>
      <c r="C40" s="39"/>
      <c r="D40" s="39"/>
      <c r="E40" s="39"/>
      <c r="F40" s="35"/>
      <c r="G40" s="3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</row>
    <row r="41" spans="1:245" ht="20.100000000000001" customHeight="1">
      <c r="A41" s="39"/>
      <c r="B41" s="39"/>
      <c r="C41" s="39"/>
      <c r="D41" s="39"/>
      <c r="E41" s="39"/>
      <c r="F41" s="35"/>
      <c r="G41" s="3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</row>
    <row r="42" spans="1:245" ht="20.100000000000001" customHeight="1">
      <c r="A42" s="39"/>
      <c r="B42" s="39"/>
      <c r="C42" s="39"/>
      <c r="D42" s="39"/>
      <c r="E42" s="39"/>
      <c r="F42" s="35"/>
      <c r="G42" s="3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</row>
    <row r="43" spans="1:245" ht="20.100000000000001" customHeight="1">
      <c r="A43" s="39"/>
      <c r="B43" s="39"/>
      <c r="C43" s="39"/>
      <c r="D43" s="39"/>
      <c r="E43" s="39"/>
      <c r="F43" s="35"/>
      <c r="G43" s="3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</row>
    <row r="44" spans="1:245" ht="20.100000000000001" customHeight="1">
      <c r="A44" s="39"/>
      <c r="B44" s="39"/>
      <c r="C44" s="39"/>
      <c r="D44" s="39"/>
      <c r="E44" s="39"/>
      <c r="F44" s="35"/>
      <c r="G44" s="3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</row>
    <row r="45" spans="1:245" ht="20.100000000000001" customHeight="1">
      <c r="A45" s="39"/>
      <c r="B45" s="39"/>
      <c r="C45" s="39"/>
      <c r="D45" s="39"/>
      <c r="E45" s="39"/>
      <c r="F45" s="35"/>
      <c r="G45" s="3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</row>
    <row r="46" spans="1:245" ht="20.100000000000001" customHeight="1">
      <c r="A46" s="39"/>
      <c r="B46" s="39"/>
      <c r="C46" s="39"/>
      <c r="D46" s="39"/>
      <c r="E46" s="39"/>
      <c r="F46" s="35"/>
      <c r="G46" s="3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</row>
    <row r="47" spans="1:245" ht="20.100000000000001" customHeight="1">
      <c r="A47" s="39"/>
      <c r="B47" s="39"/>
      <c r="C47" s="39"/>
      <c r="D47" s="39"/>
      <c r="E47" s="39"/>
      <c r="F47" s="35"/>
      <c r="G47" s="3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</row>
    <row r="48" spans="1:245" ht="20.100000000000001" customHeight="1">
      <c r="A48" s="39"/>
      <c r="B48" s="39"/>
      <c r="C48" s="39"/>
      <c r="D48" s="39"/>
      <c r="E48" s="39"/>
      <c r="F48" s="35"/>
      <c r="G48" s="3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.39370078740157483" footer="0"/>
  <pageSetup paperSize="9" scale="88" fitToHeight="1000" orientation="landscape" errors="blank" r:id="rId1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N13"/>
  <sheetViews>
    <sheetView topLeftCell="C1" workbookViewId="0">
      <selection activeCell="O22" sqref="O22"/>
    </sheetView>
  </sheetViews>
  <sheetFormatPr defaultColWidth="12" defaultRowHeight="27.95" customHeight="1"/>
  <cols>
    <col min="1" max="2" width="58.1640625" style="1" customWidth="1"/>
    <col min="3" max="3" width="29.33203125" style="1" customWidth="1"/>
    <col min="4" max="4" width="21.83203125" style="1" customWidth="1"/>
    <col min="5" max="5" width="35.6640625" style="1" customWidth="1"/>
    <col min="6" max="7" width="20.5" style="1" customWidth="1"/>
    <col min="8" max="8" width="38" style="1" customWidth="1"/>
    <col min="9" max="9" width="20.5" style="1" customWidth="1"/>
    <col min="10" max="10" width="22" style="1" customWidth="1"/>
    <col min="11" max="11" width="19" style="1" customWidth="1"/>
    <col min="12" max="12" width="13.33203125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spans="1:14" ht="27.95" customHeight="1">
      <c r="B1" s="2"/>
      <c r="D1" s="3"/>
      <c r="E1" s="3"/>
      <c r="F1" s="4"/>
      <c r="H1" s="4"/>
      <c r="M1" s="4"/>
      <c r="N1" s="10"/>
    </row>
    <row r="2" spans="1:14" ht="27.95" customHeight="1">
      <c r="A2" s="267" t="s">
        <v>472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10" t="s">
        <v>54</v>
      </c>
    </row>
    <row r="3" spans="1:14" ht="27.95" customHeight="1">
      <c r="A3" s="268"/>
      <c r="B3" s="268"/>
      <c r="C3" s="268"/>
      <c r="D3" s="268"/>
      <c r="E3" s="268"/>
      <c r="F3" s="5"/>
      <c r="G3" s="5"/>
      <c r="H3" s="5"/>
      <c r="I3" s="5"/>
      <c r="J3" s="5"/>
      <c r="K3" s="5"/>
      <c r="L3" s="5"/>
      <c r="M3" s="11" t="s">
        <v>473</v>
      </c>
      <c r="N3" s="10"/>
    </row>
    <row r="4" spans="1:14" ht="27.95" customHeight="1">
      <c r="A4" s="6" t="s">
        <v>60</v>
      </c>
      <c r="B4" s="6" t="s">
        <v>450</v>
      </c>
      <c r="C4" s="6" t="s">
        <v>474</v>
      </c>
      <c r="D4" s="6" t="s">
        <v>475</v>
      </c>
      <c r="E4" s="6" t="s">
        <v>476</v>
      </c>
      <c r="F4" s="6" t="s">
        <v>477</v>
      </c>
      <c r="G4" s="6" t="s">
        <v>478</v>
      </c>
      <c r="H4" s="6" t="s">
        <v>479</v>
      </c>
      <c r="I4" s="6" t="s">
        <v>480</v>
      </c>
      <c r="J4" s="6" t="s">
        <v>481</v>
      </c>
      <c r="K4" s="6" t="s">
        <v>482</v>
      </c>
      <c r="L4" s="6" t="s">
        <v>483</v>
      </c>
      <c r="M4" s="6" t="s">
        <v>484</v>
      </c>
      <c r="N4" s="10"/>
    </row>
    <row r="5" spans="1:14" ht="27.95" customHeight="1">
      <c r="A5" s="269" t="s">
        <v>0</v>
      </c>
      <c r="B5" s="272" t="s">
        <v>485</v>
      </c>
      <c r="C5" s="272">
        <v>100</v>
      </c>
      <c r="D5" s="272">
        <v>4.75</v>
      </c>
      <c r="E5" s="273" t="s">
        <v>486</v>
      </c>
      <c r="F5" s="8" t="s">
        <v>487</v>
      </c>
      <c r="G5" s="8" t="s">
        <v>488</v>
      </c>
      <c r="H5" s="8" t="s">
        <v>489</v>
      </c>
      <c r="I5" s="8" t="s">
        <v>490</v>
      </c>
      <c r="J5" s="8" t="s">
        <v>491</v>
      </c>
      <c r="K5" s="8" t="s">
        <v>492</v>
      </c>
      <c r="L5" s="8" t="s">
        <v>493</v>
      </c>
      <c r="M5" s="8" t="s">
        <v>494</v>
      </c>
    </row>
    <row r="6" spans="1:14" ht="27.95" customHeight="1">
      <c r="A6" s="270"/>
      <c r="B6" s="272"/>
      <c r="C6" s="272"/>
      <c r="D6" s="272"/>
      <c r="E6" s="273"/>
      <c r="F6" s="8" t="s">
        <v>495</v>
      </c>
      <c r="G6" s="8" t="s">
        <v>496</v>
      </c>
      <c r="H6" s="8" t="s">
        <v>497</v>
      </c>
      <c r="I6" s="8" t="s">
        <v>490</v>
      </c>
      <c r="J6" s="8" t="s">
        <v>498</v>
      </c>
      <c r="K6" s="8" t="s">
        <v>492</v>
      </c>
      <c r="L6" s="8" t="s">
        <v>493</v>
      </c>
      <c r="M6" s="8" t="s">
        <v>494</v>
      </c>
    </row>
    <row r="7" spans="1:14" ht="27.95" customHeight="1">
      <c r="A7" s="270"/>
      <c r="B7" s="272"/>
      <c r="C7" s="272"/>
      <c r="D7" s="272"/>
      <c r="E7" s="273"/>
      <c r="F7" s="8" t="s">
        <v>495</v>
      </c>
      <c r="G7" s="8" t="s">
        <v>496</v>
      </c>
      <c r="H7" s="8" t="s">
        <v>499</v>
      </c>
      <c r="I7" s="8" t="s">
        <v>500</v>
      </c>
      <c r="J7" s="8" t="s">
        <v>498</v>
      </c>
      <c r="K7" s="8" t="s">
        <v>492</v>
      </c>
      <c r="L7" s="8" t="s">
        <v>493</v>
      </c>
      <c r="M7" s="8" t="s">
        <v>501</v>
      </c>
    </row>
    <row r="8" spans="1:14" ht="27.95" customHeight="1">
      <c r="A8" s="270"/>
      <c r="B8" s="272"/>
      <c r="C8" s="272"/>
      <c r="D8" s="272"/>
      <c r="E8" s="273"/>
      <c r="F8" s="8" t="s">
        <v>487</v>
      </c>
      <c r="G8" s="8" t="s">
        <v>502</v>
      </c>
      <c r="H8" s="8" t="s">
        <v>503</v>
      </c>
      <c r="I8" s="8" t="s">
        <v>490</v>
      </c>
      <c r="J8" s="8" t="s">
        <v>430</v>
      </c>
      <c r="K8" s="8" t="s">
        <v>504</v>
      </c>
      <c r="L8" s="8" t="s">
        <v>493</v>
      </c>
      <c r="M8" s="8" t="s">
        <v>494</v>
      </c>
    </row>
    <row r="9" spans="1:14" ht="27.95" customHeight="1">
      <c r="A9" s="270"/>
      <c r="B9" s="269" t="s">
        <v>505</v>
      </c>
      <c r="C9" s="269">
        <v>100</v>
      </c>
      <c r="D9" s="269">
        <v>7.125</v>
      </c>
      <c r="E9" s="274" t="s">
        <v>486</v>
      </c>
      <c r="F9" s="8" t="s">
        <v>487</v>
      </c>
      <c r="G9" s="8" t="s">
        <v>502</v>
      </c>
      <c r="H9" s="8" t="s">
        <v>503</v>
      </c>
      <c r="I9" s="8" t="s">
        <v>490</v>
      </c>
      <c r="J9" s="8" t="s">
        <v>430</v>
      </c>
      <c r="K9" s="8" t="s">
        <v>504</v>
      </c>
      <c r="L9" s="8" t="s">
        <v>493</v>
      </c>
      <c r="M9" s="8" t="s">
        <v>494</v>
      </c>
    </row>
    <row r="10" spans="1:14" ht="27.95" customHeight="1">
      <c r="A10" s="270"/>
      <c r="B10" s="270"/>
      <c r="C10" s="270"/>
      <c r="D10" s="270"/>
      <c r="E10" s="275"/>
      <c r="F10" s="8" t="s">
        <v>495</v>
      </c>
      <c r="G10" s="8" t="s">
        <v>496</v>
      </c>
      <c r="H10" s="8" t="s">
        <v>499</v>
      </c>
      <c r="I10" s="8" t="s">
        <v>500</v>
      </c>
      <c r="J10" s="8" t="s">
        <v>498</v>
      </c>
      <c r="K10" s="8" t="s">
        <v>492</v>
      </c>
      <c r="L10" s="8" t="s">
        <v>493</v>
      </c>
      <c r="M10" s="8" t="s">
        <v>501</v>
      </c>
    </row>
    <row r="11" spans="1:14" ht="27.95" customHeight="1">
      <c r="A11" s="270"/>
      <c r="B11" s="270"/>
      <c r="C11" s="270"/>
      <c r="D11" s="270"/>
      <c r="E11" s="275"/>
      <c r="F11" s="8" t="s">
        <v>487</v>
      </c>
      <c r="G11" s="8" t="s">
        <v>488</v>
      </c>
      <c r="H11" s="8" t="s">
        <v>489</v>
      </c>
      <c r="I11" s="8" t="s">
        <v>490</v>
      </c>
      <c r="J11" s="8" t="s">
        <v>491</v>
      </c>
      <c r="K11" s="8" t="s">
        <v>492</v>
      </c>
      <c r="L11" s="8" t="s">
        <v>493</v>
      </c>
      <c r="M11" s="8" t="s">
        <v>494</v>
      </c>
    </row>
    <row r="12" spans="1:14" ht="27.95" customHeight="1">
      <c r="A12" s="270"/>
      <c r="B12" s="271"/>
      <c r="C12" s="271"/>
      <c r="D12" s="271"/>
      <c r="E12" s="276"/>
      <c r="F12" s="8" t="s">
        <v>495</v>
      </c>
      <c r="G12" s="8" t="s">
        <v>496</v>
      </c>
      <c r="H12" s="8" t="s">
        <v>497</v>
      </c>
      <c r="I12" s="8" t="s">
        <v>490</v>
      </c>
      <c r="J12" s="8" t="s">
        <v>498</v>
      </c>
      <c r="K12" s="8" t="s">
        <v>492</v>
      </c>
      <c r="L12" s="8" t="s">
        <v>493</v>
      </c>
      <c r="M12" s="8" t="s">
        <v>494</v>
      </c>
    </row>
    <row r="13" spans="1:14" ht="27.95" customHeight="1">
      <c r="A13" s="271"/>
      <c r="B13" s="7" t="s">
        <v>506</v>
      </c>
      <c r="C13" s="7">
        <v>100</v>
      </c>
      <c r="D13" s="7">
        <v>14.58</v>
      </c>
      <c r="E13" s="9" t="s">
        <v>507</v>
      </c>
      <c r="F13" s="8" t="s">
        <v>508</v>
      </c>
      <c r="G13" s="8" t="s">
        <v>509</v>
      </c>
      <c r="H13" s="8" t="s">
        <v>510</v>
      </c>
      <c r="I13" s="8" t="s">
        <v>511</v>
      </c>
      <c r="J13" s="8" t="s">
        <v>512</v>
      </c>
      <c r="K13" s="8" t="s">
        <v>513</v>
      </c>
      <c r="L13" s="8" t="s">
        <v>512</v>
      </c>
      <c r="M13" s="8" t="s">
        <v>501</v>
      </c>
    </row>
  </sheetData>
  <mergeCells count="11">
    <mergeCell ref="A2:M2"/>
    <mergeCell ref="A3:E3"/>
    <mergeCell ref="A5:A13"/>
    <mergeCell ref="B5:B8"/>
    <mergeCell ref="B9:B12"/>
    <mergeCell ref="C5:C8"/>
    <mergeCell ref="C9:C12"/>
    <mergeCell ref="D5:D8"/>
    <mergeCell ref="D9:D12"/>
    <mergeCell ref="E5:E8"/>
    <mergeCell ref="E9:E12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K130"/>
  <sheetViews>
    <sheetView workbookViewId="0">
      <selection activeCell="D5" sqref="D5:E5"/>
    </sheetView>
  </sheetViews>
  <sheetFormatPr defaultColWidth="8" defaultRowHeight="11.25"/>
  <cols>
    <col min="3" max="3" width="19.6640625" customWidth="1"/>
    <col min="4" max="4" width="14.83203125" customWidth="1"/>
    <col min="5" max="5" width="17.5" customWidth="1"/>
    <col min="6" max="6" width="21.6640625" customWidth="1"/>
    <col min="7" max="7" width="30.83203125" customWidth="1"/>
    <col min="8" max="8" width="24.83203125" customWidth="1"/>
    <col min="9" max="9" width="14.1640625" customWidth="1"/>
  </cols>
  <sheetData>
    <row r="1" spans="1:11" ht="12.75" customHeight="1">
      <c r="A1" s="281" t="s">
        <v>514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1" ht="25.5" customHeight="1">
      <c r="A2" s="286" t="s">
        <v>515</v>
      </c>
      <c r="B2" s="287"/>
      <c r="C2" s="288" t="s">
        <v>516</v>
      </c>
      <c r="D2" s="288"/>
      <c r="E2" s="288"/>
      <c r="F2" s="288"/>
      <c r="G2" s="288"/>
      <c r="H2" s="288"/>
      <c r="I2" s="288"/>
      <c r="J2" s="289" t="s">
        <v>517</v>
      </c>
      <c r="K2" s="290"/>
    </row>
    <row r="3" spans="1:11" ht="28.5" customHeight="1">
      <c r="A3" s="293" t="s">
        <v>518</v>
      </c>
      <c r="B3" s="293"/>
      <c r="C3" s="291" t="s">
        <v>519</v>
      </c>
      <c r="D3" s="284" t="s">
        <v>109</v>
      </c>
      <c r="E3" s="284"/>
      <c r="F3" s="284"/>
      <c r="G3" s="284"/>
      <c r="H3" s="285" t="s">
        <v>110</v>
      </c>
      <c r="I3" s="285"/>
      <c r="J3" s="285"/>
      <c r="K3" s="285"/>
    </row>
    <row r="4" spans="1:11" ht="25.5" customHeight="1">
      <c r="A4" s="294"/>
      <c r="B4" s="294"/>
      <c r="C4" s="292"/>
      <c r="D4" s="201" t="s">
        <v>62</v>
      </c>
      <c r="E4" s="201" t="s">
        <v>520</v>
      </c>
      <c r="F4" s="201" t="s">
        <v>521</v>
      </c>
      <c r="G4" s="201" t="s">
        <v>522</v>
      </c>
      <c r="H4" s="201" t="s">
        <v>62</v>
      </c>
      <c r="I4" s="201" t="s">
        <v>520</v>
      </c>
      <c r="J4" s="201" t="s">
        <v>521</v>
      </c>
      <c r="K4" s="201" t="s">
        <v>522</v>
      </c>
    </row>
    <row r="5" spans="1:11" ht="12.75" customHeight="1">
      <c r="A5" s="294"/>
      <c r="B5" s="294"/>
      <c r="C5" s="200">
        <v>615409.72</v>
      </c>
      <c r="D5" s="200">
        <v>615409.72</v>
      </c>
      <c r="E5" s="200">
        <v>615409.72</v>
      </c>
      <c r="F5" s="198"/>
      <c r="G5" s="198"/>
      <c r="H5" s="198">
        <v>145800</v>
      </c>
      <c r="I5" s="199">
        <v>145800</v>
      </c>
      <c r="J5" s="198"/>
      <c r="K5" s="198"/>
    </row>
    <row r="6" spans="1:11" ht="12.75" customHeight="1">
      <c r="A6" s="299" t="s">
        <v>523</v>
      </c>
      <c r="B6" s="299" t="s">
        <v>524</v>
      </c>
      <c r="C6" s="302" t="s">
        <v>525</v>
      </c>
      <c r="D6" s="303"/>
      <c r="E6" s="303"/>
      <c r="F6" s="304"/>
      <c r="G6" s="296" t="s">
        <v>526</v>
      </c>
      <c r="H6" s="296"/>
      <c r="I6" s="296"/>
      <c r="J6" s="296"/>
      <c r="K6" s="296"/>
    </row>
    <row r="7" spans="1:11" ht="12.75" customHeight="1">
      <c r="A7" s="300" t="s">
        <v>527</v>
      </c>
      <c r="B7" s="298"/>
      <c r="C7" s="298" t="s">
        <v>528</v>
      </c>
      <c r="D7" s="298"/>
      <c r="E7" s="298"/>
      <c r="F7" s="298"/>
      <c r="G7" s="298" t="s">
        <v>529</v>
      </c>
      <c r="H7" s="298"/>
      <c r="I7" s="298"/>
      <c r="J7" s="298"/>
      <c r="K7" s="298"/>
    </row>
    <row r="8" spans="1:11" ht="12.75" customHeight="1">
      <c r="A8" s="300" t="s">
        <v>527</v>
      </c>
      <c r="B8" s="298"/>
      <c r="C8" s="298" t="s">
        <v>530</v>
      </c>
      <c r="D8" s="298"/>
      <c r="E8" s="298"/>
      <c r="F8" s="298"/>
      <c r="G8" s="298" t="s">
        <v>531</v>
      </c>
      <c r="H8" s="298"/>
      <c r="I8" s="298"/>
      <c r="J8" s="298"/>
      <c r="K8" s="298"/>
    </row>
    <row r="9" spans="1:11" ht="12.75" customHeight="1">
      <c r="A9" s="300" t="s">
        <v>527</v>
      </c>
      <c r="B9" s="298"/>
      <c r="C9" s="298" t="s">
        <v>532</v>
      </c>
      <c r="D9" s="298"/>
      <c r="E9" s="298"/>
      <c r="F9" s="298"/>
      <c r="G9" s="298" t="s">
        <v>533</v>
      </c>
      <c r="H9" s="298"/>
      <c r="I9" s="298"/>
      <c r="J9" s="298"/>
      <c r="K9" s="298"/>
    </row>
    <row r="10" spans="1:11" ht="12.75" customHeight="1">
      <c r="A10" s="300" t="s">
        <v>527</v>
      </c>
      <c r="B10" s="298"/>
      <c r="C10" s="298" t="s">
        <v>534</v>
      </c>
      <c r="D10" s="298"/>
      <c r="E10" s="298"/>
      <c r="F10" s="298"/>
      <c r="G10" s="298" t="s">
        <v>535</v>
      </c>
      <c r="H10" s="298"/>
      <c r="I10" s="298"/>
      <c r="J10" s="298"/>
      <c r="K10" s="298"/>
    </row>
    <row r="11" spans="1:11" ht="124.5" customHeight="1">
      <c r="A11" s="296" t="s">
        <v>536</v>
      </c>
      <c r="B11" s="191" t="s">
        <v>537</v>
      </c>
      <c r="C11" s="279" t="s">
        <v>538</v>
      </c>
      <c r="D11" s="279"/>
      <c r="E11" s="279"/>
      <c r="F11" s="279"/>
      <c r="G11" s="279"/>
      <c r="H11" s="279"/>
      <c r="I11" s="279"/>
      <c r="J11" s="279"/>
      <c r="K11" s="279"/>
    </row>
    <row r="12" spans="1:11" ht="15.75" customHeight="1">
      <c r="A12" s="296" t="s">
        <v>536</v>
      </c>
      <c r="B12" s="280" t="s">
        <v>539</v>
      </c>
      <c r="C12" s="280"/>
      <c r="D12" s="280"/>
      <c r="E12" s="280"/>
      <c r="F12" s="280"/>
      <c r="G12" s="280"/>
      <c r="H12" s="280"/>
      <c r="I12" s="280"/>
      <c r="J12" s="280"/>
      <c r="K12" s="280"/>
    </row>
    <row r="13" spans="1:11" ht="38.25" customHeight="1">
      <c r="A13" s="296" t="s">
        <v>536</v>
      </c>
      <c r="B13" s="197" t="s">
        <v>477</v>
      </c>
      <c r="C13" s="277" t="s">
        <v>478</v>
      </c>
      <c r="D13" s="278"/>
      <c r="E13" s="277" t="s">
        <v>540</v>
      </c>
      <c r="F13" s="305"/>
      <c r="G13" s="278"/>
      <c r="H13" s="197" t="s">
        <v>480</v>
      </c>
      <c r="I13" s="197" t="s">
        <v>541</v>
      </c>
      <c r="J13" s="197" t="s">
        <v>482</v>
      </c>
      <c r="K13" s="197" t="s">
        <v>542</v>
      </c>
    </row>
    <row r="14" spans="1:11" ht="25.5" customHeight="1">
      <c r="A14" s="297" t="s">
        <v>536</v>
      </c>
      <c r="B14" s="196" t="s">
        <v>487</v>
      </c>
      <c r="C14" s="192" t="s">
        <v>543</v>
      </c>
      <c r="D14" s="192"/>
      <c r="E14" s="301" t="s">
        <v>544</v>
      </c>
      <c r="F14" s="301"/>
      <c r="G14" s="301"/>
      <c r="H14" s="195" t="s">
        <v>511</v>
      </c>
      <c r="I14" s="194" t="s">
        <v>545</v>
      </c>
      <c r="J14" s="193" t="s">
        <v>546</v>
      </c>
      <c r="K14" s="192" t="s">
        <v>547</v>
      </c>
    </row>
    <row r="15" spans="1:11" ht="63.75" customHeight="1">
      <c r="A15" s="297" t="s">
        <v>536</v>
      </c>
      <c r="B15" s="196" t="s">
        <v>508</v>
      </c>
      <c r="C15" s="192" t="s">
        <v>509</v>
      </c>
      <c r="D15" s="192"/>
      <c r="E15" s="301" t="s">
        <v>548</v>
      </c>
      <c r="F15" s="301"/>
      <c r="G15" s="301"/>
      <c r="H15" s="195" t="s">
        <v>511</v>
      </c>
      <c r="I15" s="194" t="s">
        <v>549</v>
      </c>
      <c r="J15" s="193" t="s">
        <v>550</v>
      </c>
      <c r="K15" s="192" t="s">
        <v>551</v>
      </c>
    </row>
    <row r="16" spans="1:11" ht="25.5" customHeight="1">
      <c r="A16" s="191" t="s">
        <v>552</v>
      </c>
      <c r="B16" s="279"/>
      <c r="C16" s="295"/>
      <c r="D16" s="295"/>
      <c r="E16" s="295"/>
      <c r="F16" s="295"/>
      <c r="G16" s="295"/>
      <c r="H16" s="279"/>
      <c r="I16" s="279"/>
      <c r="J16" s="279"/>
      <c r="K16" s="279"/>
    </row>
    <row r="17" spans="1:11" ht="12.75" customHeight="1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spans="1:11" ht="12.75" customHeigh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</row>
    <row r="19" spans="1:11" ht="12.75" customHeight="1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ht="12.75" customHeight="1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11" ht="12.75" customHeight="1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ht="12.75" customHeight="1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1" ht="12.75" customHeight="1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1" ht="12.75" customHeight="1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  <row r="25" spans="1:11" ht="12.75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1:11" ht="12.75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pans="1:11" ht="12.75" customHeight="1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</row>
    <row r="28" spans="1:11" ht="12.75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1" ht="12.75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1" ht="12.75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</row>
    <row r="31" spans="1:11" ht="12.7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11" ht="12.75" customHeight="1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</row>
    <row r="33" spans="1:11" ht="12.75" customHeight="1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</row>
    <row r="34" spans="1:11" ht="12.75" customHeight="1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1" ht="12.7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2.75" customHeight="1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</row>
    <row r="37" spans="1:11" ht="12.75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</row>
    <row r="38" spans="1:11" ht="12.75" customHeight="1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1" ht="12.75" customHeight="1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</row>
    <row r="40" spans="1:11" ht="12.75" customHeight="1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1:11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11" ht="12.75" customHeight="1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1:11" ht="12.75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1:11" ht="12.75" customHeight="1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1:11" ht="12.75" customHeight="1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1:11" ht="12.75" customHeight="1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 ht="12.75" customHeight="1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  <row r="48" spans="1:11" ht="12.75" customHeight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2.75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</row>
    <row r="50" spans="1:11" ht="12.75" customHeight="1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</row>
    <row r="51" spans="1:11" ht="12.75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2.75" customHeight="1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2.7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1" ht="12.75" customHeight="1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</row>
    <row r="55" spans="1:11" ht="12.7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</row>
    <row r="56" spans="1:11" ht="12.75" customHeight="1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</row>
    <row r="57" spans="1:11" ht="12.75" customHeight="1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</row>
    <row r="58" spans="1:11" ht="12.75" customHeight="1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</row>
    <row r="59" spans="1:11" ht="12.75" customHeight="1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</row>
    <row r="60" spans="1:11" ht="12.75" customHeight="1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</row>
    <row r="61" spans="1:11" ht="12.75" customHeight="1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</row>
    <row r="62" spans="1:11" ht="12.75" customHeight="1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</row>
    <row r="63" spans="1:11" ht="12.75" customHeight="1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</row>
    <row r="64" spans="1:11" ht="12.75" customHeight="1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</row>
    <row r="65" spans="1:11" ht="12.75" customHeight="1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</row>
    <row r="66" spans="1:11" ht="12.75" customHeight="1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</row>
    <row r="67" spans="1:11" ht="12.75" customHeight="1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</row>
    <row r="68" spans="1:11" ht="12.75" customHeight="1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</row>
    <row r="69" spans="1:11" ht="12.75" customHeight="1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</row>
    <row r="70" spans="1:11" ht="12.75" customHeight="1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</row>
    <row r="71" spans="1:11" ht="12.75" customHeight="1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</row>
    <row r="72" spans="1:11" ht="12.75" customHeight="1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</row>
    <row r="73" spans="1:11" ht="12.75" customHeight="1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1:11" ht="12.75" customHeight="1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</row>
    <row r="75" spans="1:11" ht="12.75" customHeight="1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</row>
    <row r="76" spans="1:11" ht="12.75" customHeight="1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</row>
    <row r="77" spans="1:11" ht="12.75" customHeight="1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</row>
    <row r="78" spans="1:11" ht="12.75" customHeight="1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</row>
    <row r="79" spans="1:11" ht="12.75" customHeight="1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</row>
    <row r="80" spans="1:11" ht="12.75" customHeight="1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</row>
    <row r="81" spans="1:11" ht="12.75" customHeight="1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</row>
    <row r="82" spans="1:11" ht="12.75" customHeight="1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</row>
    <row r="83" spans="1:11" ht="12.75" customHeight="1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</row>
    <row r="84" spans="1:11" ht="12.75" customHeight="1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</row>
    <row r="85" spans="1:11" ht="12.75" customHeight="1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</row>
    <row r="86" spans="1:11" ht="12.75" customHeight="1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</row>
    <row r="87" spans="1:11" ht="12.75" customHeight="1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</row>
    <row r="88" spans="1:11" ht="12.75" customHeight="1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</row>
    <row r="89" spans="1:11" ht="12.75" customHeight="1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</row>
    <row r="90" spans="1:11" ht="12.75" customHeight="1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</row>
    <row r="91" spans="1:11" ht="12.75" customHeight="1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</row>
    <row r="92" spans="1:11" ht="12.75" customHeight="1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</row>
    <row r="93" spans="1:11" ht="12.75" customHeight="1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</row>
    <row r="94" spans="1:11" ht="12.75" customHeight="1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</row>
    <row r="95" spans="1:11" ht="12.75" customHeight="1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</row>
    <row r="96" spans="1:11" ht="12.75" customHeight="1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</row>
    <row r="97" spans="1:11" ht="12.75" customHeight="1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</row>
    <row r="98" spans="1:11" ht="12.75" customHeight="1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</row>
    <row r="99" spans="1:11" ht="12.75" customHeight="1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</row>
    <row r="100" spans="1:11" ht="12.75" customHeight="1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1:11" ht="12.75" customHeight="1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</row>
    <row r="102" spans="1:11" ht="12.75" customHeight="1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</row>
    <row r="103" spans="1:11" ht="12.75" customHeight="1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</row>
    <row r="104" spans="1:11" ht="12.75" customHeight="1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</row>
    <row r="105" spans="1:11" ht="12.75" customHeight="1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</row>
    <row r="106" spans="1:11" ht="12.75" customHeight="1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</row>
    <row r="107" spans="1:11" ht="12.75" customHeight="1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</row>
    <row r="108" spans="1:11" ht="12.75" customHeight="1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</row>
    <row r="109" spans="1:11" ht="12.75" customHeight="1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</row>
    <row r="110" spans="1:11" ht="12.75" customHeight="1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</row>
    <row r="111" spans="1:11" ht="12.75" customHeight="1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</row>
    <row r="112" spans="1:11" ht="12.75" customHeight="1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</row>
    <row r="113" spans="1:11" ht="12.75" customHeight="1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</row>
    <row r="114" spans="1:11" ht="12.75" customHeight="1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</row>
    <row r="115" spans="1:11" ht="12.75" customHeight="1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</row>
    <row r="116" spans="1:11" ht="12.75" customHeight="1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</row>
    <row r="117" spans="1:11" ht="12.75" customHeight="1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</row>
    <row r="118" spans="1:11" ht="12.75" customHeight="1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</row>
    <row r="119" spans="1:11" ht="12.75" customHeight="1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</row>
    <row r="120" spans="1:11" ht="12.75" customHeight="1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1:11" ht="12.75" customHeight="1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</row>
    <row r="122" spans="1:11" ht="12.75" customHeight="1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</row>
    <row r="123" spans="1:11" ht="12.75" customHeight="1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</row>
    <row r="124" spans="1:11" ht="12.75" customHeight="1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</row>
    <row r="125" spans="1:11" ht="12.75" customHeight="1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</row>
    <row r="126" spans="1:11" ht="12.75" customHeight="1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</row>
    <row r="127" spans="1:11" ht="12.75" customHeight="1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</row>
    <row r="128" spans="1:11" ht="12.75" customHeight="1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</row>
    <row r="129" spans="1:11" ht="12.75" customHeight="1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</row>
    <row r="130" spans="1:11" ht="12.75" customHeight="1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</row>
  </sheetData>
  <mergeCells count="27">
    <mergeCell ref="B16:K16"/>
    <mergeCell ref="A11:A15"/>
    <mergeCell ref="C7:F7"/>
    <mergeCell ref="G7:K7"/>
    <mergeCell ref="C8:F8"/>
    <mergeCell ref="G8:K8"/>
    <mergeCell ref="C9:F9"/>
    <mergeCell ref="G9:K9"/>
    <mergeCell ref="C10:F10"/>
    <mergeCell ref="G10:K10"/>
    <mergeCell ref="A6:B10"/>
    <mergeCell ref="E14:G14"/>
    <mergeCell ref="E15:G15"/>
    <mergeCell ref="G6:K6"/>
    <mergeCell ref="C6:F6"/>
    <mergeCell ref="E13:G13"/>
    <mergeCell ref="C13:D13"/>
    <mergeCell ref="C11:K11"/>
    <mergeCell ref="B12:K12"/>
    <mergeCell ref="A1:K1"/>
    <mergeCell ref="D3:G3"/>
    <mergeCell ref="H3:K3"/>
    <mergeCell ref="A2:B2"/>
    <mergeCell ref="C2:I2"/>
    <mergeCell ref="J2:K2"/>
    <mergeCell ref="C3:C4"/>
    <mergeCell ref="A3:B5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40</vt:i4>
      </vt:variant>
    </vt:vector>
  </HeadingPairs>
  <TitlesOfParts>
    <vt:vector size="5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2022整体目标绩效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cp:lastPrinted>2022-05-05T07:51:37Z</cp:lastPrinted>
  <dcterms:created xsi:type="dcterms:W3CDTF">2021-04-19T03:45:00Z</dcterms:created>
  <dcterms:modified xsi:type="dcterms:W3CDTF">2022-05-05T09:10:46Z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B29C65E119D444B2AB1D97DB51FB3515</vt:lpwstr>
  </property>
</Properties>
</file>