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295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" sheetId="14" r:id="rId14"/>
    <sheet name="部门整体绩效目标申报表" sheetId="15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DATAMEMBER0" localSheetId="14">"Detail"</definedName>
    <definedName name="DETAILDATAMEMBER1" localSheetId="14">"Master"</definedName>
    <definedName name="DETAILLEVEL0" localSheetId="14">部门整体绩效目标申报表!#REF!</definedName>
    <definedName name="DETAILLEVEL1" localSheetId="14">部门整体绩效目标申报表!$A$1:$H$13</definedName>
    <definedName name="DETAILRANGE" localSheetId="1">'1'!$A$42:$D$42</definedName>
    <definedName name="DETAILRANGE" localSheetId="2">'1-1'!$A$16:$T$16</definedName>
    <definedName name="DETAILRANGE" localSheetId="3">'1-2'!#REF!</definedName>
    <definedName name="DETAILRANGE" localSheetId="4">'2'!$A$40:$H$40</definedName>
    <definedName name="DETAILRANGE" localSheetId="5">'2-1'!#REF!</definedName>
    <definedName name="DETAILRANGE" localSheetId="6">'3'!#REF!</definedName>
    <definedName name="DETAILRANGE" localSheetId="7">'3-1'!#REF!</definedName>
    <definedName name="DETAILRANGE" localSheetId="8">'3-2'!$A$6:$F$6</definedName>
    <definedName name="DETAILRANGE" localSheetId="9">'3-3'!#REF!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13">部门预算项目绩效目标!$A$7:$L$7</definedName>
    <definedName name="DETAILRANGE" localSheetId="14">部门整体绩效目标申报表!$A$1:$H$42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'3-3'!$A$1:$H$8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13">部门预算项目绩效目标!$A$1:$L$6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'1-2'!$A$1:$J$15</definedName>
    <definedName name="_xlnm.Print_Area" localSheetId="4">'2'!$A$1:$H$39</definedName>
    <definedName name="_xlnm.Print_Area" localSheetId="5">'2-1'!$A$1:$AI$24</definedName>
    <definedName name="_xlnm.Print_Area" localSheetId="6">'3'!$A$1:$DH$22</definedName>
    <definedName name="_xlnm.Print_Area" localSheetId="7">'3-1'!$A$1:$G$38</definedName>
    <definedName name="_xlnm.Print_Area" localSheetId="8">'3-2'!$A$1:$F$6</definedName>
    <definedName name="_xlnm.Print_Area" localSheetId="9">'3-3'!$A$1:$H$8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13">部门预算项目绩效目标!$A$1:$L$7</definedName>
    <definedName name="_xlnm.Print_Area" localSheetId="14">部门整体绩效目标申报表!$A$1:$H$42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 localSheetId="13">部门预算项目绩效目标!$1:$6</definedName>
    <definedName name="_xlnm.Print_Titles" localSheetId="14">部门整体绩效目标申报表!$1:$42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<sst xmlns="http://schemas.openxmlformats.org/spreadsheetml/2006/main" count="461">
  <si>
    <t>附件2：</t>
  </si>
  <si>
    <t>黑水县公安局</t>
  </si>
  <si>
    <t>2021年部门预算</t>
  </si>
  <si>
    <t>报送日期：2021年04月24日</t>
  </si>
  <si>
    <t>表1</t>
  </si>
  <si>
    <t>部门收支总表</t>
  </si>
  <si>
    <t>单位名称：黑水县公安局</t>
  </si>
  <si>
    <t>单位：元</t>
  </si>
  <si>
    <t>收          入</t>
  </si>
  <si>
    <t>支             出</t>
  </si>
  <si>
    <t>项              目</t>
  </si>
  <si>
    <r>
      <rPr>
        <sz val="10"/>
        <rFont val="Arial"/>
        <charset val="134"/>
      </rPr>
      <t>2021</t>
    </r>
    <r>
      <rPr>
        <sz val="10"/>
        <rFont val="宋体"/>
        <charset val="134"/>
      </rPr>
      <t>年预算数</t>
    </r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</si>
  <si>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</si>
  <si>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</si>
  <si>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</si>
  <si>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</si>
  <si>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</si>
  <si>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</si>
  <si>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</si>
  <si>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</si>
  <si>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</si>
  <si>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</si>
  <si>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</si>
  <si>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</si>
  <si>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</si>
  <si>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</si>
  <si>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</si>
  <si>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</si>
  <si>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</si>
  <si>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</si>
  <si>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</si>
  <si>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</si>
  <si>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</si>
  <si>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</si>
  <si>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</si>
  <si>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</si>
  <si>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</si>
  <si>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</si>
  <si>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</si>
  <si>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</si>
  <si>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</si>
  <si>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</si>
  <si>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</si>
  <si>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</si>
  <si>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</si>
  <si>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</si>
  <si>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</si>
  <si>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</si>
  <si>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</si>
  <si>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</si>
  <si>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</si>
  <si>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</si>
  <si>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</si>
  <si>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r>
      <rPr>
        <sz val="10"/>
        <rFont val="宋体"/>
        <charset val="134"/>
      </rPr>
      <t>上年结转小计</t>
    </r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</si>
  <si>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</si>
  <si>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</si>
  <si>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</si>
  <si>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</si>
  <si>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</si>
  <si>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</si>
  <si>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</si>
  <si>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</si>
  <si>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</si>
  <si>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</si>
  <si>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</si>
  <si>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</si>
  <si>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</si>
  <si>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</si>
  <si>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</si>
  <si>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</si>
  <si>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</si>
  <si>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</si>
  <si>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</si>
  <si>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</si>
  <si>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</si>
  <si>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</si>
  <si>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</si>
  <si>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</si>
  <si>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</si>
  <si>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</si>
  <si>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</si>
  <si>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</si>
  <si>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</si>
  <si>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</si>
  <si>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</si>
  <si>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204</t>
  </si>
  <si>
    <t/>
  </si>
  <si>
    <t>116101</t>
  </si>
  <si>
    <t>公共安全支出</t>
  </si>
  <si>
    <t>02</t>
  </si>
  <si>
    <t>01</t>
  </si>
  <si>
    <t xml:space="preserve">  行政运行(公安)</t>
  </si>
  <si>
    <t xml:space="preserve">  一般行政管理事务(公安)</t>
  </si>
  <si>
    <t>208</t>
  </si>
  <si>
    <t>05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</si>
  <si>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</si>
  <si>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</si>
  <si>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</si>
  <si>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</si>
  <si>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</si>
  <si>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 xml:space="preserve">  行政单位医疗</t>
  </si>
  <si>
    <t>03</t>
  </si>
  <si>
    <t xml:space="preserve">  公务员医疗补助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</si>
  <si>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</si>
  <si>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</si>
  <si>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</si>
  <si>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</si>
  <si>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</si>
  <si>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</si>
  <si>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</si>
  <si>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</si>
  <si>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</si>
  <si>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</si>
  <si>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</si>
  <si>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2021年预算数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</si>
  <si>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</si>
  <si>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</si>
  <si>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</si>
  <si>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</si>
  <si>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</si>
  <si>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</si>
  <si>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</si>
  <si>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</si>
  <si>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</si>
  <si>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</si>
  <si>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</si>
  <si>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</si>
  <si>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</si>
  <si>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</si>
  <si>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</si>
  <si>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</si>
  <si>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</si>
  <si>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</si>
  <si>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</si>
  <si>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</si>
  <si>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</si>
  <si>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</si>
  <si>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</si>
  <si>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</si>
  <si>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</si>
  <si>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</si>
  <si>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</si>
  <si>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</si>
  <si>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</si>
  <si>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</si>
  <si>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</si>
  <si>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</si>
  <si>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</si>
  <si>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</si>
  <si>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</si>
  <si>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</si>
  <si>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</si>
  <si>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</si>
  <si>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</si>
  <si>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</si>
  <si>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</si>
  <si>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</si>
  <si>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</si>
  <si>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</si>
  <si>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</si>
  <si>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</si>
  <si>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</si>
  <si>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</si>
  <si>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</si>
  <si>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</si>
  <si>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</si>
  <si>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501</t>
  </si>
  <si>
    <t xml:space="preserve">  机关工资福利支出（政府预算）</t>
  </si>
  <si>
    <t xml:space="preserve">    工资奖金津补贴</t>
  </si>
  <si>
    <t xml:space="preserve">    社会保障缴费</t>
  </si>
  <si>
    <t xml:space="preserve">    住房公积金</t>
  </si>
  <si>
    <t>99</t>
  </si>
  <si>
    <t xml:space="preserve">    其他工资福利支出</t>
  </si>
  <si>
    <t>502</t>
  </si>
  <si>
    <t xml:space="preserve">  机关商品和服务支出（政府预算）</t>
  </si>
  <si>
    <t xml:space="preserve">    办公经费</t>
  </si>
  <si>
    <t xml:space="preserve">    培训费</t>
  </si>
  <si>
    <t xml:space="preserve">    委托业务费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</si>
  <si>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</si>
  <si>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</si>
  <si>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</si>
  <si>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</si>
  <si>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</si>
  <si>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</si>
  <si>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509</t>
  </si>
  <si>
    <t xml:space="preserve">  对个人和家庭的补助（政府预算）</t>
  </si>
  <si>
    <t xml:space="preserve">    社会福利和救助</t>
  </si>
  <si>
    <t xml:space="preserve">    其他对个人和家庭补助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</si>
  <si>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</si>
  <si>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</si>
  <si>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</si>
  <si>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</si>
  <si>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</si>
  <si>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</si>
  <si>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</si>
  <si>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</si>
  <si>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</si>
  <si>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</si>
  <si>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</si>
  <si>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</si>
  <si>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</si>
  <si>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</si>
  <si>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</si>
  <si>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</si>
  <si>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</si>
  <si>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</si>
  <si>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</si>
  <si>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</si>
  <si>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</si>
  <si>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</si>
  <si>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</si>
  <si>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</si>
  <si>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</si>
  <si>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</si>
  <si>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</si>
  <si>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</si>
  <si>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</si>
  <si>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</si>
  <si>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</si>
  <si>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</si>
  <si>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</si>
  <si>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</si>
  <si>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</si>
  <si>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</si>
  <si>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</si>
  <si>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</si>
  <si>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</si>
  <si>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</si>
  <si>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</si>
  <si>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</si>
  <si>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</si>
  <si>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</si>
  <si>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</si>
  <si>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</si>
  <si>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</si>
  <si>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</si>
  <si>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</si>
  <si>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</si>
  <si>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</si>
  <si>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</si>
  <si>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</si>
  <si>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</si>
  <si>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</si>
  <si>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</si>
  <si>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</si>
  <si>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</si>
  <si>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</si>
  <si>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</si>
  <si>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</si>
  <si>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</si>
  <si>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</si>
  <si>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</si>
  <si>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</si>
  <si>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</si>
  <si>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</si>
  <si>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</si>
  <si>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</si>
  <si>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</si>
  <si>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</si>
  <si>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</si>
  <si>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</si>
  <si>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</si>
  <si>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</si>
  <si>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</si>
  <si>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</si>
  <si>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</si>
  <si>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</si>
  <si>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</si>
  <si>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</si>
  <si>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</si>
  <si>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</si>
  <si>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</si>
  <si>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</si>
  <si>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</si>
  <si>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</si>
  <si>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</si>
  <si>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</si>
  <si>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</si>
  <si>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</si>
  <si>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</si>
  <si>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</si>
  <si>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</si>
  <si>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r>
      <rPr>
        <sz val="9"/>
        <rFont val="宋体"/>
        <charset val="134"/>
      </rPr>
      <t>类</t>
    </r>
  </si>
  <si>
    <r>
      <rPr>
        <sz val="9"/>
        <rFont val="宋体"/>
        <charset val="134"/>
      </rPr>
      <t>款</t>
    </r>
  </si>
  <si>
    <r>
      <rPr>
        <sz val="9"/>
        <rFont val="宋体"/>
        <charset val="134"/>
      </rPr>
      <t>项</t>
    </r>
  </si>
  <si>
    <r>
      <rPr>
        <sz val="9"/>
        <color indexed="8"/>
        <rFont val="宋体"/>
        <charset val="134"/>
      </rPr>
      <t>公共安全支出</t>
    </r>
  </si>
  <si>
    <r>
      <t xml:space="preserve">  </t>
    </r>
    <r>
      <rPr>
        <sz val="9"/>
        <color indexed="8"/>
        <rFont val="宋体"/>
        <charset val="134"/>
      </rPr>
      <t>公安</t>
    </r>
  </si>
  <si>
    <r>
      <t xml:space="preserve">    </t>
    </r>
    <r>
      <rPr>
        <sz val="9"/>
        <color indexed="8"/>
        <rFont val="宋体"/>
        <charset val="134"/>
      </rPr>
      <t>行政运行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</si>
  <si>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t xml:space="preserve">    </t>
    </r>
    <r>
      <rPr>
        <sz val="9"/>
        <color indexed="8"/>
        <rFont val="宋体"/>
        <charset val="134"/>
      </rPr>
      <t>一般行政管理事务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公安</t>
    </r>
    <r>
      <rPr>
        <sz val="9"/>
        <color indexed="8"/>
        <rFont val="Arial"/>
        <charset val="134"/>
      </rPr>
      <t>)</t>
    </r>
  </si>
  <si>
    <r>
      <rPr>
        <sz val="9"/>
        <color indexed="8"/>
        <rFont val="宋体"/>
        <charset val="134"/>
      </rPr>
      <t>社会保障和就业支出</t>
    </r>
  </si>
  <si>
    <r>
      <t xml:space="preserve">  </t>
    </r>
    <r>
      <rPr>
        <sz val="9"/>
        <color indexed="8"/>
        <rFont val="宋体"/>
        <charset val="134"/>
      </rPr>
      <t>行政事业单位离退休</t>
    </r>
  </si>
  <si>
    <r>
      <t xml:space="preserve">    </t>
    </r>
    <r>
      <rPr>
        <sz val="9"/>
        <color indexed="8"/>
        <rFont val="宋体"/>
        <charset val="134"/>
      </rPr>
      <t>机关事业单位基本养老保险缴费支出</t>
    </r>
  </si>
  <si>
    <r>
      <t xml:space="preserve">    </t>
    </r>
    <r>
      <rPr>
        <sz val="9"/>
        <color indexed="8"/>
        <rFont val="宋体"/>
        <charset val="134"/>
      </rPr>
      <t>机关事业单位职业年金缴费支出</t>
    </r>
  </si>
  <si>
    <r>
      <rPr>
        <sz val="9"/>
        <color indexed="8"/>
        <rFont val="宋体"/>
        <charset val="134"/>
      </rPr>
      <t>卫生健康支出</t>
    </r>
  </si>
  <si>
    <r>
      <t xml:space="preserve">  </t>
    </r>
    <r>
      <rPr>
        <sz val="9"/>
        <color indexed="8"/>
        <rFont val="宋体"/>
        <charset val="134"/>
      </rPr>
      <t>行政事业单位医疗</t>
    </r>
  </si>
  <si>
    <r>
      <t xml:space="preserve">    </t>
    </r>
    <r>
      <rPr>
        <sz val="9"/>
        <color indexed="8"/>
        <rFont val="宋体"/>
        <charset val="134"/>
      </rPr>
      <t>行政单位医疗</t>
    </r>
  </si>
  <si>
    <r>
      <t xml:space="preserve">    </t>
    </r>
    <r>
      <rPr>
        <sz val="9"/>
        <color indexed="8"/>
        <rFont val="宋体"/>
        <charset val="134"/>
      </rPr>
      <t>公务员医疗补助</t>
    </r>
  </si>
  <si>
    <r>
      <rPr>
        <sz val="9"/>
        <color indexed="8"/>
        <rFont val="宋体"/>
        <charset val="134"/>
      </rPr>
      <t>住房保障支出</t>
    </r>
  </si>
  <si>
    <r>
      <t xml:space="preserve">  </t>
    </r>
    <r>
      <rPr>
        <sz val="9"/>
        <color indexed="8"/>
        <rFont val="宋体"/>
        <charset val="134"/>
      </rPr>
      <t>住房改革支出</t>
    </r>
  </si>
  <si>
    <r>
      <t xml:space="preserve">    </t>
    </r>
    <r>
      <rPr>
        <sz val="9"/>
        <rFont val="宋体"/>
        <charset val="134"/>
      </rPr>
      <t>住房公积金</t>
    </r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</si>
  <si>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</si>
  <si>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</si>
  <si>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</si>
  <si>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</si>
  <si>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</si>
  <si>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</si>
  <si>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</si>
  <si>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r>
      <t xml:space="preserve">  </t>
    </r>
    <r>
      <rPr>
        <sz val="9"/>
        <color indexed="8"/>
        <rFont val="宋体"/>
        <charset val="134"/>
      </rPr>
      <t>工资福利支出</t>
    </r>
  </si>
  <si>
    <t xml:space="preserve">  301</t>
  </si>
  <si>
    <r>
      <t xml:space="preserve">    </t>
    </r>
    <r>
      <rPr>
        <sz val="9"/>
        <color indexed="8"/>
        <rFont val="宋体"/>
        <charset val="134"/>
      </rPr>
      <t>基本工资</t>
    </r>
  </si>
  <si>
    <r>
      <t xml:space="preserve">    </t>
    </r>
    <r>
      <rPr>
        <sz val="9"/>
        <color indexed="8"/>
        <rFont val="宋体"/>
        <charset val="134"/>
      </rPr>
      <t>津贴补贴</t>
    </r>
  </si>
  <si>
    <r>
      <t xml:space="preserve">    </t>
    </r>
    <r>
      <rPr>
        <sz val="9"/>
        <color indexed="8"/>
        <rFont val="宋体"/>
        <charset val="134"/>
      </rPr>
      <t>奖金</t>
    </r>
  </si>
  <si>
    <r>
      <t xml:space="preserve">    </t>
    </r>
    <r>
      <rPr>
        <sz val="9"/>
        <color indexed="8"/>
        <rFont val="宋体"/>
        <charset val="134"/>
      </rPr>
      <t>机关事业单位基本养老保险缴费</t>
    </r>
  </si>
  <si>
    <r>
      <t xml:space="preserve">    </t>
    </r>
    <r>
      <rPr>
        <sz val="9"/>
        <color indexed="8"/>
        <rFont val="宋体"/>
        <charset val="134"/>
      </rPr>
      <t>职业年金缴费</t>
    </r>
  </si>
  <si>
    <t>10</t>
  </si>
  <si>
    <r>
      <t xml:space="preserve">    </t>
    </r>
    <r>
      <rPr>
        <sz val="9"/>
        <color indexed="8"/>
        <rFont val="宋体"/>
        <charset val="134"/>
      </rPr>
      <t>职工基本医疗保险缴费</t>
    </r>
  </si>
  <si>
    <r>
      <t xml:space="preserve">    </t>
    </r>
    <r>
      <rPr>
        <sz val="9"/>
        <color indexed="8"/>
        <rFont val="宋体"/>
        <charset val="134"/>
      </rPr>
      <t>公务员医疗补助缴费</t>
    </r>
  </si>
  <si>
    <t>12</t>
  </si>
  <si>
    <r>
      <t xml:space="preserve">    </t>
    </r>
    <r>
      <rPr>
        <sz val="9"/>
        <color indexed="8"/>
        <rFont val="宋体"/>
        <charset val="134"/>
      </rPr>
      <t>其他社会保障缴费</t>
    </r>
  </si>
  <si>
    <t>13</t>
  </si>
  <si>
    <r>
      <t xml:space="preserve">    </t>
    </r>
    <r>
      <rPr>
        <b/>
        <sz val="9"/>
        <color indexed="8"/>
        <rFont val="宋体"/>
        <charset val="134"/>
      </rPr>
      <t>住房公积金</t>
    </r>
  </si>
  <si>
    <r>
      <t xml:space="preserve">    </t>
    </r>
    <r>
      <rPr>
        <sz val="9"/>
        <color indexed="8"/>
        <rFont val="宋体"/>
        <charset val="134"/>
      </rPr>
      <t>其他工资福利支出</t>
    </r>
  </si>
  <si>
    <t>302</t>
  </si>
  <si>
    <r>
      <t xml:space="preserve">  </t>
    </r>
    <r>
      <rPr>
        <sz val="9"/>
        <color indexed="8"/>
        <rFont val="宋体"/>
        <charset val="134"/>
      </rPr>
      <t>商品和服务支出</t>
    </r>
  </si>
  <si>
    <t xml:space="preserve">  302</t>
  </si>
  <si>
    <r>
      <t xml:space="preserve">    </t>
    </r>
    <r>
      <rPr>
        <sz val="9"/>
        <color indexed="8"/>
        <rFont val="宋体"/>
        <charset val="134"/>
      </rPr>
      <t>办公费</t>
    </r>
  </si>
  <si>
    <r>
      <t xml:space="preserve">    </t>
    </r>
    <r>
      <rPr>
        <sz val="9"/>
        <color indexed="8"/>
        <rFont val="宋体"/>
        <charset val="134"/>
      </rPr>
      <t>水费</t>
    </r>
  </si>
  <si>
    <r>
      <t xml:space="preserve">    </t>
    </r>
    <r>
      <rPr>
        <sz val="9"/>
        <color indexed="8"/>
        <rFont val="宋体"/>
        <charset val="134"/>
      </rPr>
      <t>电费</t>
    </r>
  </si>
  <si>
    <t>07</t>
  </si>
  <si>
    <r>
      <t xml:space="preserve">    </t>
    </r>
    <r>
      <rPr>
        <sz val="9"/>
        <color indexed="8"/>
        <rFont val="宋体"/>
        <charset val="134"/>
      </rPr>
      <t>邮电费</t>
    </r>
  </si>
  <si>
    <t xml:space="preserve">  物业管理费</t>
  </si>
  <si>
    <r>
      <t xml:space="preserve">    </t>
    </r>
    <r>
      <rPr>
        <sz val="9"/>
        <color indexed="8"/>
        <rFont val="宋体"/>
        <charset val="134"/>
      </rPr>
      <t>差旅费</t>
    </r>
  </si>
  <si>
    <r>
      <t xml:space="preserve">    </t>
    </r>
    <r>
      <rPr>
        <sz val="9"/>
        <color indexed="8"/>
        <rFont val="宋体"/>
        <charset val="134"/>
      </rPr>
      <t>维修</t>
    </r>
    <r>
      <rPr>
        <sz val="9"/>
        <color indexed="8"/>
        <rFont val="Arial"/>
        <charset val="134"/>
      </rPr>
      <t>(</t>
    </r>
    <r>
      <rPr>
        <sz val="9"/>
        <color indexed="8"/>
        <rFont val="宋体"/>
        <charset val="134"/>
      </rPr>
      <t>护</t>
    </r>
    <r>
      <rPr>
        <sz val="9"/>
        <color indexed="8"/>
        <rFont val="Arial"/>
        <charset val="134"/>
      </rPr>
      <t>)</t>
    </r>
    <r>
      <rPr>
        <sz val="9"/>
        <color indexed="8"/>
        <rFont val="宋体"/>
        <charset val="134"/>
      </rPr>
      <t>费</t>
    </r>
  </si>
  <si>
    <t xml:space="preserve">  租赁费</t>
  </si>
  <si>
    <t xml:space="preserve">  培训费</t>
  </si>
  <si>
    <t>17</t>
  </si>
  <si>
    <r>
      <t xml:space="preserve">    </t>
    </r>
    <r>
      <rPr>
        <sz val="9"/>
        <color indexed="8"/>
        <rFont val="宋体"/>
        <charset val="134"/>
      </rPr>
      <t>公务接待费</t>
    </r>
  </si>
  <si>
    <t>26</t>
  </si>
  <si>
    <r>
      <t xml:space="preserve">    </t>
    </r>
    <r>
      <rPr>
        <sz val="9"/>
        <color indexed="8"/>
        <rFont val="宋体"/>
        <charset val="134"/>
      </rPr>
      <t>劳务费</t>
    </r>
  </si>
  <si>
    <t>31</t>
  </si>
  <si>
    <r>
      <t xml:space="preserve">    </t>
    </r>
    <r>
      <rPr>
        <sz val="9"/>
        <color indexed="8"/>
        <rFont val="宋体"/>
        <charset val="134"/>
      </rPr>
      <t>公务用车运行维护费</t>
    </r>
  </si>
  <si>
    <r>
      <t xml:space="preserve">    </t>
    </r>
    <r>
      <rPr>
        <sz val="9"/>
        <color indexed="8"/>
        <rFont val="宋体"/>
        <charset val="134"/>
      </rPr>
      <t>其他商品和服务支出</t>
    </r>
  </si>
  <si>
    <t>303</t>
  </si>
  <si>
    <r>
      <t xml:space="preserve">  </t>
    </r>
    <r>
      <rPr>
        <sz val="9"/>
        <color indexed="8"/>
        <rFont val="宋体"/>
        <charset val="134"/>
      </rPr>
      <t>对个人和家庭的补助</t>
    </r>
  </si>
  <si>
    <t xml:space="preserve">  303</t>
  </si>
  <si>
    <r>
      <t xml:space="preserve">    </t>
    </r>
    <r>
      <rPr>
        <sz val="9"/>
        <color indexed="8"/>
        <rFont val="宋体"/>
        <charset val="134"/>
      </rPr>
      <t>生活补助</t>
    </r>
  </si>
  <si>
    <r>
      <t xml:space="preserve">    </t>
    </r>
    <r>
      <rPr>
        <sz val="9"/>
        <color indexed="8"/>
        <rFont val="宋体"/>
        <charset val="134"/>
      </rPr>
      <t>医疗费补助</t>
    </r>
  </si>
  <si>
    <r>
      <t xml:space="preserve">    </t>
    </r>
    <r>
      <rPr>
        <sz val="9"/>
        <color indexed="8"/>
        <rFont val="宋体"/>
        <charset val="134"/>
      </rPr>
      <t>奖励金</t>
    </r>
  </si>
  <si>
    <r>
      <t xml:space="preserve">    </t>
    </r>
    <r>
      <rPr>
        <sz val="9"/>
        <color indexed="8"/>
        <rFont val="宋体"/>
        <charset val="134"/>
      </rPr>
      <t>其他对个人和家庭的补助支出</t>
    </r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</si>
  <si>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</si>
  <si>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</si>
  <si>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</si>
  <si>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</si>
  <si>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</si>
  <si>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</si>
  <si>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</si>
  <si>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</si>
  <si>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</si>
  <si>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</si>
  <si>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</si>
  <si>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</si>
  <si>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</si>
  <si>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</si>
  <si>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</si>
  <si>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r>
      <rPr>
        <sz val="10"/>
        <color indexed="8"/>
        <rFont val="宋体"/>
        <charset val="134"/>
      </rPr>
      <t>合计</t>
    </r>
  </si>
  <si>
    <r>
      <rPr>
        <sz val="10"/>
        <color indexed="8"/>
        <rFont val="宋体"/>
        <charset val="134"/>
      </rPr>
      <t>黑水县公安局</t>
    </r>
  </si>
  <si>
    <t>表4</t>
  </si>
  <si>
    <t>政府性基金支出预算表</t>
  </si>
  <si>
    <t>本年政府性基金预算支出</t>
  </si>
  <si>
    <t>功能科目名称</t>
  </si>
  <si>
    <t>金额(基本支出)</t>
  </si>
  <si>
    <t>金额(项目支出)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</si>
  <si>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</si>
  <si>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</si>
  <si>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</si>
  <si>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</si>
  <si>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</si>
  <si>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</si>
  <si>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</si>
  <si>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</si>
  <si>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</si>
  <si>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</si>
  <si>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</si>
  <si>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</si>
  <si>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</si>
  <si>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</si>
  <si>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</si>
  <si>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绩效指标</t>
  </si>
  <si>
    <t>资金总额</t>
  </si>
  <si>
    <t>财政拨款</t>
  </si>
  <si>
    <t>其他资金</t>
  </si>
  <si>
    <t>项目完成指标</t>
  </si>
  <si>
    <t>效益指标</t>
  </si>
  <si>
    <t>满意度指标</t>
  </si>
  <si>
    <t>三级指标</t>
  </si>
  <si>
    <t>指标值</t>
  </si>
  <si>
    <t>完成三级指标名称</t>
  </si>
  <si>
    <t>完成三级指标值</t>
  </si>
  <si>
    <t>效益三级指标名称</t>
  </si>
  <si>
    <t>效益三级指标值</t>
  </si>
  <si>
    <t>满意度三级指标名称</t>
  </si>
  <si>
    <t>满意度三级指标值</t>
  </si>
  <si>
    <t>部门整体支出绩效目标申报表</t>
  </si>
  <si>
    <t>（2021年度）</t>
  </si>
  <si>
    <t>年度
主要
任务</t>
  </si>
  <si>
    <t>任务名称</t>
  </si>
  <si>
    <t>主要内容</t>
  </si>
  <si>
    <t>预算金额（元）</t>
  </si>
  <si>
    <t>总额</t>
  </si>
  <si>
    <t>任务1</t>
  </si>
  <si>
    <t>保证人员工资到位，机关正常运转，维护好黑水社会治安秩序良好。</t>
  </si>
  <si>
    <t>任务2</t>
  </si>
  <si>
    <t>天网工程正常运行，为侦察破案及交通管理创造技术生产力</t>
  </si>
  <si>
    <t>任务3</t>
  </si>
  <si>
    <t>禁毒工作顺利开展，辖区无毒大环境继续保持</t>
  </si>
  <si>
    <t>任务4</t>
  </si>
  <si>
    <t>看守所拘押场所管理经费，做好押人员安全保障、确保无重大安全事故发生</t>
  </si>
  <si>
    <t>任务5</t>
  </si>
  <si>
    <t>金额合计</t>
  </si>
  <si>
    <t>年度
总体
目标</t>
  </si>
  <si>
    <t>公安机关正常运转，各项工作积极稳妥开展，确保我县社会治安秩序良好，群众满意度提升。</t>
  </si>
  <si>
    <t>年
度
绩
效
指
标</t>
  </si>
  <si>
    <t>一级指标</t>
  </si>
  <si>
    <t>二级指标</t>
  </si>
  <si>
    <t>指标值（包含数字及文字描述）</t>
  </si>
  <si>
    <t>完成指标</t>
  </si>
  <si>
    <t>数量指标</t>
  </si>
  <si>
    <t>指标1：</t>
  </si>
  <si>
    <t>人员经费按时足额到位</t>
  </si>
  <si>
    <t>保障在职163人，辅警90人及赡养人员经费按时足额到位</t>
  </si>
  <si>
    <t>指标2：</t>
  </si>
  <si>
    <t>机关正常运转，工作资源得到充分保证</t>
  </si>
  <si>
    <t>公安内设部门及派出所机构正常运转</t>
  </si>
  <si>
    <t>指标3：</t>
  </si>
  <si>
    <t>公安禁毒、交通、治安、案件查处等工作顺利开展。</t>
  </si>
  <si>
    <t>天网各卡点正常运转，专项工作计划完成率100%。</t>
  </si>
  <si>
    <t>指标4：</t>
  </si>
  <si>
    <t>依法对在押人员武装看守、教育、医疗管理及安全保障</t>
  </si>
  <si>
    <t>确保目标任务完成达标。</t>
  </si>
  <si>
    <t>质量指标</t>
  </si>
  <si>
    <t>各项开支符合审批程序及内控要求，信息采集完整及时</t>
  </si>
  <si>
    <t>实现0投诉，信息采集通过上级考核率达100%</t>
  </si>
  <si>
    <t>各案事件能有效控制，应立尽立，应破必破</t>
  </si>
  <si>
    <t>立案率达100%，破案率达80%以上。</t>
  </si>
  <si>
    <t>时效指标</t>
  </si>
  <si>
    <t>各项工作按进度开展，资金按进度支付</t>
  </si>
  <si>
    <t>12月20日前完成100%支付</t>
  </si>
  <si>
    <t>成本指标</t>
  </si>
  <si>
    <t>强化管理，例行节约，杜绝铺张浪费。</t>
  </si>
  <si>
    <t>完成率控制在预算金额内</t>
  </si>
  <si>
    <t>经济效益
指标</t>
  </si>
  <si>
    <t>社会效益
指标</t>
  </si>
  <si>
    <t>社会治安秩序良好，社会和谐稳定，人民安全感增强：</t>
  </si>
  <si>
    <t>保障全县17个乡镇124个行政村治安稳定可控</t>
  </si>
  <si>
    <t>生态效益
指标</t>
  </si>
  <si>
    <t>可持续影响
指标</t>
  </si>
  <si>
    <t>满意度
指标</t>
  </si>
  <si>
    <t>人民群众对社会治安满意度提升，安居乐业</t>
  </si>
  <si>
    <t>满意度在95%以上</t>
  </si>
  <si>
    <t>党委政府对公安工作满意</t>
  </si>
  <si>
    <t>人民警察职业荣誉感提升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</si>
</sst>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#.00"/>
    <numFmt numFmtId="177" formatCode="&quot;\&quot;#,##0.00_);\(&quot;\&quot;#,##0.00\)"/>
    <numFmt numFmtId="178" formatCode="#,##0.0000"/>
  </numFmts>
  <fonts count="50"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</font>
    <font>
      <b/>
      <sz val="18"/>
      <name val="黑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Arial"/>
      <charset val="134"/>
    </font>
    <font>
      <sz val="9"/>
      <color indexed="8"/>
      <name val="Arial"/>
      <charset val="134"/>
    </font>
    <font>
      <b/>
      <sz val="9"/>
      <color indexed="8"/>
      <name val="Arial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sz val="10"/>
      <name val="Arial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  <scheme val="major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1" fontId="0" fillId="0" borderId="0"/>
    <xf numFmtId="42" fontId="35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4" fillId="22" borderId="46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18" borderId="51" applyNumberFormat="0" applyFon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0" borderId="47" applyNumberFormat="0" applyFill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9" fillId="0" borderId="49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9" fillId="7" borderId="53" applyNumberFormat="0" applyAlignment="0" applyProtection="0">
      <alignment vertical="center"/>
    </xf>
    <xf numFmtId="0" fontId="32" fillId="7" borderId="46" applyNumberFormat="0" applyAlignment="0" applyProtection="0">
      <alignment vertical="center"/>
    </xf>
    <xf numFmtId="0" fontId="48" fillId="28" borderId="52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42" fillId="0" borderId="50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0" borderId="0"/>
  </cellStyleXfs>
  <cellXfs count="333">
    <xf numFmtId="1" fontId="0" fillId="0" borderId="0" xfId="0" applyNumberFormat="1" applyFont="1" applyFill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shrinkToFit="1"/>
    </xf>
    <xf numFmtId="43" fontId="7" fillId="0" borderId="1" xfId="49" applyNumberFormat="1" applyFont="1" applyBorder="1" applyAlignment="1">
      <alignment horizontal="left" vertical="center" wrapText="1"/>
    </xf>
    <xf numFmtId="0" fontId="6" fillId="0" borderId="1" xfId="49" applyFont="1" applyBorder="1" applyAlignment="1">
      <alignment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1" fontId="6" fillId="0" borderId="4" xfId="0" applyFont="1" applyFill="1" applyBorder="1" applyAlignment="1">
      <alignment horizontal="center" vertical="center"/>
    </xf>
    <xf numFmtId="1" fontId="6" fillId="0" borderId="5" xfId="0" applyFont="1" applyFill="1" applyBorder="1" applyAlignment="1">
      <alignment horizontal="left" vertical="center"/>
    </xf>
    <xf numFmtId="1" fontId="6" fillId="0" borderId="1" xfId="0" applyFont="1" applyFill="1" applyBorder="1" applyAlignment="1">
      <alignment horizontal="left" vertical="center"/>
    </xf>
    <xf numFmtId="0" fontId="6" fillId="0" borderId="1" xfId="49" applyFont="1" applyBorder="1" applyAlignment="1">
      <alignment horizontal="left" vertical="center" wrapText="1"/>
    </xf>
    <xf numFmtId="1" fontId="6" fillId="0" borderId="5" xfId="0" applyFont="1" applyFill="1" applyBorder="1" applyAlignment="1">
      <alignment horizontal="left" vertical="center" wrapText="1"/>
    </xf>
    <xf numFmtId="1" fontId="6" fillId="0" borderId="1" xfId="0" applyFont="1" applyFill="1" applyBorder="1" applyAlignment="1">
      <alignment horizontal="left" vertical="center" wrapText="1"/>
    </xf>
    <xf numFmtId="0" fontId="6" fillId="0" borderId="5" xfId="49" applyFont="1" applyBorder="1" applyAlignment="1">
      <alignment horizontal="left" vertical="center" wrapText="1"/>
    </xf>
    <xf numFmtId="1" fontId="6" fillId="0" borderId="4" xfId="0" applyFont="1" applyBorder="1" applyAlignment="1">
      <alignment vertical="center"/>
    </xf>
    <xf numFmtId="1" fontId="6" fillId="0" borderId="5" xfId="0" applyFont="1" applyBorder="1" applyAlignment="1">
      <alignment horizontal="left" vertical="center"/>
    </xf>
    <xf numFmtId="1" fontId="6" fillId="0" borderId="1" xfId="0" applyFont="1" applyBorder="1" applyAlignment="1">
      <alignment horizontal="left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4" xfId="49" applyFont="1" applyBorder="1" applyAlignment="1">
      <alignment vertical="center" wrapText="1"/>
    </xf>
    <xf numFmtId="0" fontId="6" fillId="0" borderId="1" xfId="49" applyFont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6" fillId="0" borderId="6" xfId="49" applyFont="1" applyBorder="1" applyAlignment="1">
      <alignment horizontal="center" vertical="center" wrapText="1"/>
    </xf>
    <xf numFmtId="0" fontId="1" fillId="0" borderId="0" xfId="49" applyBorder="1" applyAlignment="1">
      <alignment vertical="center" wrapText="1"/>
    </xf>
    <xf numFmtId="1" fontId="0" fillId="0" borderId="0" xfId="0" applyFont="1"/>
    <xf numFmtId="49" fontId="8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/>
    </xf>
    <xf numFmtId="1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0" fontId="6" fillId="0" borderId="0" xfId="0" applyNumberFormat="1" applyFont="1" applyFill="1"/>
    <xf numFmtId="0" fontId="6" fillId="2" borderId="0" xfId="0" applyNumberFormat="1" applyFont="1" applyFill="1"/>
    <xf numFmtId="0" fontId="6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Alignment="1" applyProtection="1">
      <alignment horizontal="left"/>
    </xf>
    <xf numFmtId="0" fontId="8" fillId="0" borderId="0" xfId="0" applyNumberFormat="1" applyFont="1" applyFill="1" applyAlignment="1">
      <alignment horizontal="right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vertical="center" wrapText="1"/>
    </xf>
    <xf numFmtId="3" fontId="6" fillId="0" borderId="15" xfId="0" applyNumberFormat="1" applyFont="1" applyBorder="1" applyAlignment="1" applyProtection="1">
      <alignment vertical="center" wrapText="1"/>
    </xf>
    <xf numFmtId="3" fontId="6" fillId="0" borderId="9" xfId="0" applyNumberFormat="1" applyFont="1" applyBorder="1" applyAlignment="1" applyProtection="1">
      <alignment vertical="center" wrapText="1"/>
    </xf>
    <xf numFmtId="3" fontId="6" fillId="0" borderId="16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1" fontId="6" fillId="0" borderId="0" xfId="0" applyNumberFormat="1" applyFont="1" applyFill="1" applyAlignment="1" applyProtection="1">
      <alignment vertical="center" wrapText="1"/>
    </xf>
    <xf numFmtId="0" fontId="6" fillId="2" borderId="0" xfId="0" applyNumberFormat="1" applyFont="1" applyFill="1" applyAlignment="1" applyProtection="1">
      <alignment vertical="center" wrapText="1"/>
    </xf>
    <xf numFmtId="0" fontId="10" fillId="2" borderId="0" xfId="0" applyNumberFormat="1" applyFont="1" applyFill="1" applyAlignment="1" applyProtection="1">
      <alignment vertical="center" wrapText="1"/>
    </xf>
    <xf numFmtId="0" fontId="11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12" fillId="2" borderId="0" xfId="0" applyNumberFormat="1" applyFont="1" applyFill="1"/>
    <xf numFmtId="0" fontId="6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 applyAlignment="1"/>
    <xf numFmtId="0" fontId="6" fillId="0" borderId="4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Fill="1" applyBorder="1" applyAlignment="1" applyProtection="1">
      <alignment horizontal="center" vertical="center"/>
    </xf>
    <xf numFmtId="1" fontId="6" fillId="0" borderId="17" xfId="0" applyNumberFormat="1" applyFont="1" applyFill="1" applyBorder="1" applyAlignment="1" applyProtection="1">
      <alignment horizontal="center" vertical="center" wrapText="1"/>
    </xf>
    <xf numFmtId="1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3" fontId="6" fillId="0" borderId="8" xfId="0" applyNumberFormat="1" applyFont="1" applyBorder="1" applyAlignment="1" applyProtection="1">
      <alignment vertical="center" wrapText="1"/>
    </xf>
    <xf numFmtId="3" fontId="6" fillId="0" borderId="19" xfId="0" applyNumberFormat="1" applyFont="1" applyBorder="1" applyAlignment="1" applyProtection="1">
      <alignment vertical="center" wrapText="1"/>
    </xf>
    <xf numFmtId="3" fontId="6" fillId="0" borderId="20" xfId="0" applyNumberFormat="1" applyFont="1" applyBorder="1" applyAlignment="1" applyProtection="1">
      <alignment vertical="center" wrapText="1"/>
    </xf>
    <xf numFmtId="3" fontId="6" fillId="0" borderId="10" xfId="0" applyNumberFormat="1" applyFont="1" applyBorder="1" applyAlignment="1" applyProtection="1">
      <alignment vertical="center" wrapText="1"/>
    </xf>
    <xf numFmtId="0" fontId="13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1" fontId="15" fillId="0" borderId="0" xfId="0" applyNumberFormat="1" applyFont="1" applyFill="1"/>
    <xf numFmtId="0" fontId="13" fillId="0" borderId="0" xfId="0" applyNumberFormat="1" applyFont="1" applyFill="1" applyBorder="1"/>
    <xf numFmtId="0" fontId="14" fillId="0" borderId="0" xfId="0" applyNumberFormat="1" applyFont="1" applyFill="1" applyBorder="1" applyAlignment="1">
      <alignment horizontal="centerContinuous" vertical="center"/>
    </xf>
    <xf numFmtId="0" fontId="14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/>
    <xf numFmtId="0" fontId="16" fillId="0" borderId="0" xfId="0" applyNumberFormat="1" applyFont="1" applyFill="1" applyBorder="1" applyAlignment="1">
      <alignment horizontal="centerContinuous" vertical="center"/>
    </xf>
    <xf numFmtId="1" fontId="15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Alignment="1">
      <alignment vertical="center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43" fontId="18" fillId="0" borderId="2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vertical="center"/>
    </xf>
    <xf numFmtId="0" fontId="6" fillId="0" borderId="11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3" fontId="6" fillId="0" borderId="7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Alignment="1">
      <alignment horizontal="center"/>
    </xf>
    <xf numFmtId="1" fontId="0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 vertical="center"/>
    </xf>
    <xf numFmtId="0" fontId="9" fillId="0" borderId="0" xfId="0" applyNumberFormat="1" applyFont="1" applyFill="1" applyAlignment="1" applyProtection="1">
      <alignment horizontal="left" vertical="center"/>
    </xf>
    <xf numFmtId="0" fontId="6" fillId="0" borderId="10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1" fontId="6" fillId="0" borderId="17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 applyProtection="1">
      <alignment horizontal="left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49" fontId="6" fillId="0" borderId="24" xfId="0" applyNumberFormat="1" applyFont="1" applyFill="1" applyBorder="1" applyAlignment="1" applyProtection="1">
      <alignment vertical="center" wrapText="1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43" fontId="7" fillId="0" borderId="25" xfId="0" applyNumberFormat="1" applyFont="1" applyBorder="1" applyAlignment="1" applyProtection="1">
      <alignment vertical="center" wrapText="1"/>
    </xf>
    <xf numFmtId="43" fontId="7" fillId="0" borderId="14" xfId="0" applyNumberFormat="1" applyFont="1" applyBorder="1" applyAlignment="1" applyProtection="1">
      <alignment vertical="center" wrapText="1"/>
    </xf>
    <xf numFmtId="43" fontId="7" fillId="0" borderId="1" xfId="0" applyNumberFormat="1" applyFont="1" applyBorder="1" applyAlignment="1" applyProtection="1">
      <alignment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left"/>
    </xf>
    <xf numFmtId="0" fontId="6" fillId="2" borderId="0" xfId="0" applyNumberFormat="1" applyFont="1" applyFill="1" applyAlignment="1"/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0" borderId="26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left" vertical="center" wrapText="1"/>
    </xf>
    <xf numFmtId="43" fontId="7" fillId="0" borderId="1" xfId="0" applyNumberFormat="1" applyFont="1" applyBorder="1" applyAlignment="1" applyProtection="1">
      <alignment horizontal="center" vertical="center" shrinkToFit="1"/>
    </xf>
    <xf numFmtId="43" fontId="7" fillId="0" borderId="27" xfId="0" applyNumberFormat="1" applyFont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left" vertical="center"/>
    </xf>
    <xf numFmtId="43" fontId="18" fillId="0" borderId="5" xfId="0" applyNumberFormat="1" applyFont="1" applyFill="1" applyBorder="1" applyAlignment="1">
      <alignment horizontal="center" vertical="center" shrinkToFit="1"/>
    </xf>
    <xf numFmtId="43" fontId="18" fillId="0" borderId="1" xfId="0" applyNumberFormat="1" applyFont="1" applyFill="1" applyBorder="1" applyAlignment="1">
      <alignment horizontal="center" vertical="center" shrinkToFit="1"/>
    </xf>
    <xf numFmtId="0" fontId="21" fillId="2" borderId="0" xfId="0" applyNumberFormat="1" applyFont="1" applyFill="1"/>
    <xf numFmtId="0" fontId="21" fillId="2" borderId="0" xfId="0" applyNumberFormat="1" applyFont="1" applyFill="1" applyAlignment="1">
      <alignment horizontal="left"/>
    </xf>
    <xf numFmtId="0" fontId="21" fillId="2" borderId="0" xfId="0" applyNumberFormat="1" applyFont="1" applyFill="1" applyBorder="1"/>
    <xf numFmtId="0" fontId="21" fillId="2" borderId="0" xfId="0" applyNumberFormat="1" applyFont="1" applyFill="1" applyBorder="1" applyAlignment="1">
      <alignment horizontal="left"/>
    </xf>
    <xf numFmtId="43" fontId="7" fillId="0" borderId="22" xfId="0" applyNumberFormat="1" applyFont="1" applyBorder="1" applyAlignment="1" applyProtection="1">
      <alignment horizontal="center" vertical="center" shrinkToFit="1"/>
    </xf>
    <xf numFmtId="43" fontId="18" fillId="0" borderId="23" xfId="0" applyNumberFormat="1" applyFont="1" applyFill="1" applyBorder="1" applyAlignment="1">
      <alignment horizontal="center" vertical="center" shrinkToFit="1"/>
    </xf>
    <xf numFmtId="43" fontId="18" fillId="0" borderId="4" xfId="0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/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43" fontId="7" fillId="0" borderId="27" xfId="0" applyNumberFormat="1" applyFont="1" applyBorder="1" applyAlignment="1" applyProtection="1">
      <alignment horizontal="center" vertical="center" wrapText="1"/>
    </xf>
    <xf numFmtId="43" fontId="18" fillId="0" borderId="5" xfId="0" applyNumberFormat="1" applyFont="1" applyFill="1" applyBorder="1" applyAlignment="1">
      <alignment horizontal="center" vertical="center"/>
    </xf>
    <xf numFmtId="43" fontId="18" fillId="0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49" fontId="6" fillId="0" borderId="7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3" fontId="18" fillId="0" borderId="1" xfId="0" applyNumberFormat="1" applyFont="1" applyFill="1" applyBorder="1" applyAlignment="1">
      <alignment vertical="center" shrinkToFi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vertical="center" wrapText="1"/>
    </xf>
    <xf numFmtId="49" fontId="6" fillId="0" borderId="8" xfId="0" applyNumberFormat="1" applyFont="1" applyFill="1" applyBorder="1" applyAlignment="1" applyProtection="1">
      <alignment vertical="center" wrapText="1"/>
    </xf>
    <xf numFmtId="0" fontId="21" fillId="0" borderId="0" xfId="0" applyNumberFormat="1" applyFont="1" applyFill="1"/>
    <xf numFmtId="0" fontId="8" fillId="0" borderId="0" xfId="0" applyNumberFormat="1" applyFont="1" applyFill="1" applyBorder="1" applyAlignment="1" applyProtection="1">
      <alignment horizontal="left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vertical="center"/>
    </xf>
    <xf numFmtId="43" fontId="22" fillId="0" borderId="26" xfId="0" applyNumberFormat="1" applyFont="1" applyBorder="1" applyAlignment="1" applyProtection="1">
      <alignment vertical="center" wrapText="1"/>
    </xf>
    <xf numFmtId="0" fontId="6" fillId="0" borderId="23" xfId="0" applyNumberFormat="1" applyFont="1" applyFill="1" applyBorder="1" applyAlignment="1">
      <alignment vertical="center"/>
    </xf>
    <xf numFmtId="3" fontId="8" fillId="0" borderId="26" xfId="0" applyNumberFormat="1" applyFont="1" applyBorder="1" applyAlignment="1" applyProtection="1">
      <alignment vertical="center" wrapText="1"/>
    </xf>
    <xf numFmtId="43" fontId="22" fillId="0" borderId="7" xfId="0" applyNumberFormat="1" applyFont="1" applyBorder="1" applyAlignment="1">
      <alignment vertical="center" wrapText="1"/>
    </xf>
    <xf numFmtId="176" fontId="8" fillId="0" borderId="24" xfId="0" applyNumberFormat="1" applyFont="1" applyBorder="1" applyAlignment="1" applyProtection="1">
      <alignment vertical="center" wrapText="1"/>
    </xf>
    <xf numFmtId="43" fontId="22" fillId="0" borderId="28" xfId="0" applyNumberFormat="1" applyFont="1" applyBorder="1" applyAlignment="1" applyProtection="1">
      <alignment vertical="center" wrapText="1"/>
    </xf>
    <xf numFmtId="3" fontId="8" fillId="0" borderId="28" xfId="0" applyNumberFormat="1" applyFont="1" applyBorder="1" applyAlignment="1" applyProtection="1">
      <alignment vertical="center" wrapText="1"/>
    </xf>
    <xf numFmtId="43" fontId="22" fillId="0" borderId="29" xfId="0" applyNumberFormat="1" applyFont="1" applyBorder="1" applyAlignment="1" applyProtection="1">
      <alignment vertical="center" wrapText="1"/>
    </xf>
    <xf numFmtId="43" fontId="22" fillId="0" borderId="30" xfId="0" applyNumberFormat="1" applyFont="1" applyBorder="1" applyAlignment="1" applyProtection="1">
      <alignment vertical="center" wrapText="1"/>
    </xf>
    <xf numFmtId="1" fontId="8" fillId="0" borderId="4" xfId="0" applyNumberFormat="1" applyFont="1" applyFill="1" applyBorder="1" applyAlignment="1">
      <alignment vertical="center"/>
    </xf>
    <xf numFmtId="43" fontId="22" fillId="0" borderId="31" xfId="0" applyNumberFormat="1" applyFont="1" applyBorder="1" applyAlignment="1" applyProtection="1">
      <alignment vertical="center" wrapText="1"/>
    </xf>
    <xf numFmtId="43" fontId="22" fillId="0" borderId="32" xfId="0" applyNumberFormat="1" applyFont="1" applyBorder="1" applyAlignment="1" applyProtection="1">
      <alignment vertical="center" wrapText="1"/>
    </xf>
    <xf numFmtId="3" fontId="8" fillId="0" borderId="32" xfId="0" applyNumberFormat="1" applyFont="1" applyBorder="1" applyAlignment="1" applyProtection="1">
      <alignment vertical="center" wrapText="1"/>
    </xf>
    <xf numFmtId="176" fontId="8" fillId="0" borderId="33" xfId="0" applyNumberFormat="1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3" fontId="22" fillId="0" borderId="29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horizontal="center" vertical="center"/>
    </xf>
    <xf numFmtId="43" fontId="22" fillId="0" borderId="30" xfId="0" applyNumberFormat="1" applyFont="1" applyBorder="1" applyAlignment="1">
      <alignment vertical="center" wrapText="1"/>
    </xf>
    <xf numFmtId="3" fontId="8" fillId="0" borderId="30" xfId="0" applyNumberFormat="1" applyFont="1" applyBorder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176" fontId="8" fillId="0" borderId="34" xfId="0" applyNumberFormat="1" applyFont="1" applyBorder="1" applyAlignment="1">
      <alignment vertical="center" wrapText="1"/>
    </xf>
    <xf numFmtId="0" fontId="8" fillId="0" borderId="23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 applyProtection="1">
      <alignment vertical="center" wrapText="1"/>
    </xf>
    <xf numFmtId="176" fontId="8" fillId="0" borderId="23" xfId="0" applyNumberFormat="1" applyFont="1" applyBorder="1" applyAlignment="1" applyProtection="1">
      <alignment vertical="center" wrapText="1"/>
    </xf>
    <xf numFmtId="176" fontId="8" fillId="0" borderId="35" xfId="0" applyNumberFormat="1" applyFont="1" applyBorder="1" applyAlignment="1" applyProtection="1">
      <alignment vertical="center" wrapText="1"/>
    </xf>
    <xf numFmtId="43" fontId="22" fillId="0" borderId="29" xfId="0" applyNumberFormat="1" applyFont="1" applyBorder="1" applyAlignment="1">
      <alignment horizontal="right" vertical="center" wrapText="1"/>
    </xf>
    <xf numFmtId="43" fontId="22" fillId="0" borderId="31" xfId="0" applyNumberFormat="1" applyFont="1" applyBorder="1" applyAlignment="1">
      <alignment vertical="center" wrapText="1"/>
    </xf>
    <xf numFmtId="3" fontId="8" fillId="0" borderId="31" xfId="0" applyNumberFormat="1" applyFont="1" applyBorder="1" applyAlignment="1">
      <alignment vertical="center" wrapText="1"/>
    </xf>
    <xf numFmtId="176" fontId="8" fillId="0" borderId="17" xfId="0" applyNumberFormat="1" applyFont="1" applyBorder="1" applyAlignment="1">
      <alignment vertical="center" wrapText="1"/>
    </xf>
    <xf numFmtId="176" fontId="8" fillId="0" borderId="36" xfId="0" applyNumberFormat="1" applyFont="1" applyBorder="1" applyAlignment="1">
      <alignment vertical="center" wrapText="1"/>
    </xf>
    <xf numFmtId="43" fontId="22" fillId="0" borderId="32" xfId="0" applyNumberFormat="1" applyFont="1" applyBorder="1" applyAlignment="1">
      <alignment horizontal="right" vertical="center" wrapText="1"/>
    </xf>
    <xf numFmtId="43" fontId="22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176" fontId="8" fillId="0" borderId="37" xfId="0" applyNumberFormat="1" applyFont="1" applyBorder="1" applyAlignment="1">
      <alignment vertical="center" wrapText="1"/>
    </xf>
    <xf numFmtId="176" fontId="8" fillId="0" borderId="38" xfId="0" applyNumberFormat="1" applyFont="1" applyBorder="1" applyAlignment="1">
      <alignment vertical="center" wrapText="1"/>
    </xf>
    <xf numFmtId="0" fontId="1" fillId="0" borderId="0" xfId="0" applyNumberFormat="1" applyFont="1" applyFill="1" applyAlignment="1">
      <alignment horizontal="center"/>
    </xf>
    <xf numFmtId="0" fontId="23" fillId="0" borderId="0" xfId="0" applyNumberFormat="1" applyFont="1" applyFill="1"/>
    <xf numFmtId="0" fontId="2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0" fontId="8" fillId="2" borderId="0" xfId="0" applyNumberFormat="1" applyFont="1" applyFill="1"/>
    <xf numFmtId="0" fontId="8" fillId="2" borderId="0" xfId="0" applyNumberFormat="1" applyFont="1" applyFill="1" applyAlignment="1"/>
    <xf numFmtId="0" fontId="8" fillId="2" borderId="2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/>
    <xf numFmtId="0" fontId="16" fillId="2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13" fillId="2" borderId="0" xfId="0" applyNumberFormat="1" applyFont="1" applyFill="1"/>
    <xf numFmtId="0" fontId="8" fillId="2" borderId="0" xfId="0" applyNumberFormat="1" applyFont="1" applyFill="1" applyAlignment="1" applyProtection="1">
      <alignment vertical="center"/>
    </xf>
    <xf numFmtId="0" fontId="8" fillId="2" borderId="0" xfId="0" applyNumberFormat="1" applyFont="1" applyFill="1" applyAlignment="1">
      <alignment horizontal="right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6" fillId="0" borderId="39" xfId="0" applyNumberFormat="1" applyFont="1" applyFill="1" applyBorder="1" applyAlignment="1" applyProtection="1">
      <alignment vertical="center"/>
    </xf>
    <xf numFmtId="0" fontId="6" fillId="0" borderId="40" xfId="0" applyNumberFormat="1" applyFont="1" applyFill="1" applyBorder="1" applyAlignment="1" applyProtection="1">
      <alignment horizontal="center" vertical="center" wrapText="1"/>
    </xf>
    <xf numFmtId="43" fontId="7" fillId="0" borderId="41" xfId="0" applyNumberFormat="1" applyFont="1" applyBorder="1" applyAlignment="1" applyProtection="1">
      <alignment vertical="center" wrapText="1"/>
    </xf>
    <xf numFmtId="3" fontId="6" fillId="0" borderId="41" xfId="0" applyNumberFormat="1" applyFont="1" applyBorder="1" applyAlignment="1" applyProtection="1">
      <alignment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/>
    <xf numFmtId="43" fontId="18" fillId="0" borderId="1" xfId="0" applyNumberFormat="1" applyFont="1" applyFill="1" applyBorder="1"/>
    <xf numFmtId="0" fontId="0" fillId="2" borderId="1" xfId="0" applyNumberFormat="1" applyFont="1" applyFill="1" applyBorder="1"/>
    <xf numFmtId="49" fontId="7" fillId="0" borderId="42" xfId="0" applyNumberFormat="1" applyFont="1" applyFill="1" applyBorder="1" applyAlignment="1" applyProtection="1">
      <alignment horizontal="center" vertical="center" wrapText="1"/>
    </xf>
    <xf numFmtId="49" fontId="6" fillId="0" borderId="42" xfId="0" applyNumberFormat="1" applyFont="1" applyFill="1" applyBorder="1" applyAlignment="1" applyProtection="1">
      <alignment vertical="center" wrapText="1"/>
    </xf>
    <xf numFmtId="43" fontId="7" fillId="0" borderId="43" xfId="0" applyNumberFormat="1" applyFont="1" applyBorder="1" applyAlignment="1" applyProtection="1">
      <alignment vertical="center" wrapText="1"/>
    </xf>
    <xf numFmtId="0" fontId="0" fillId="2" borderId="42" xfId="0" applyNumberFormat="1" applyFont="1" applyFill="1" applyBorder="1"/>
    <xf numFmtId="43" fontId="18" fillId="0" borderId="42" xfId="0" applyNumberFormat="1" applyFont="1" applyFill="1" applyBorder="1"/>
    <xf numFmtId="0" fontId="0" fillId="0" borderId="0" xfId="0" applyNumberFormat="1" applyFont="1" applyFill="1" applyBorder="1"/>
    <xf numFmtId="0" fontId="24" fillId="2" borderId="0" xfId="0" applyNumberFormat="1" applyFont="1" applyFill="1" applyBorder="1"/>
    <xf numFmtId="0" fontId="6" fillId="2" borderId="4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30" xfId="0" applyNumberFormat="1" applyFont="1" applyFill="1" applyBorder="1" applyAlignment="1" applyProtection="1">
      <alignment horizontal="center" vertical="center" wrapText="1"/>
    </xf>
    <xf numFmtId="177" fontId="6" fillId="0" borderId="44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177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6" fillId="0" borderId="45" xfId="0" applyNumberFormat="1" applyFont="1" applyBorder="1" applyAlignment="1" applyProtection="1">
      <alignment vertical="center" wrapText="1"/>
    </xf>
    <xf numFmtId="3" fontId="6" fillId="0" borderId="42" xfId="0" applyNumberFormat="1" applyFont="1" applyBorder="1" applyAlignment="1" applyProtection="1">
      <alignment vertical="center" wrapText="1"/>
    </xf>
    <xf numFmtId="3" fontId="6" fillId="0" borderId="42" xfId="0" applyNumberFormat="1" applyFont="1" applyBorder="1" applyAlignment="1" applyProtection="1">
      <alignment vertical="center" wrapText="1"/>
    </xf>
    <xf numFmtId="3" fontId="6" fillId="0" borderId="22" xfId="0" applyNumberFormat="1" applyFont="1" applyBorder="1" applyAlignment="1" applyProtection="1">
      <alignment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1" fontId="0" fillId="0" borderId="10" xfId="0" applyNumberFormat="1" applyFont="1" applyFill="1" applyBorder="1" applyAlignment="1">
      <alignment horizontal="center" vertical="center"/>
    </xf>
    <xf numFmtId="0" fontId="6" fillId="0" borderId="44" xfId="0" applyNumberFormat="1" applyFont="1" applyFill="1" applyBorder="1" applyAlignment="1" applyProtection="1">
      <alignment horizontal="center" vertical="center" wrapText="1"/>
    </xf>
    <xf numFmtId="3" fontId="6" fillId="0" borderId="24" xfId="0" applyNumberFormat="1" applyFont="1" applyBorder="1" applyAlignment="1" applyProtection="1">
      <alignment vertical="center" wrapText="1"/>
    </xf>
    <xf numFmtId="0" fontId="22" fillId="0" borderId="3" xfId="0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 applyProtection="1">
      <alignment horizontal="center" vertical="center"/>
    </xf>
    <xf numFmtId="43" fontId="22" fillId="0" borderId="7" xfId="0" applyNumberFormat="1" applyFont="1" applyBorder="1" applyAlignment="1" applyProtection="1">
      <alignment vertical="center" wrapText="1"/>
    </xf>
    <xf numFmtId="1" fontId="25" fillId="0" borderId="0" xfId="0" applyNumberFormat="1" applyFont="1" applyFill="1"/>
    <xf numFmtId="176" fontId="23" fillId="0" borderId="22" xfId="0" applyNumberFormat="1" applyFont="1" applyBorder="1" applyAlignment="1"/>
    <xf numFmtId="176" fontId="21" fillId="0" borderId="0" xfId="0" applyNumberFormat="1" applyFont="1" applyBorder="1" applyAlignment="1"/>
    <xf numFmtId="1" fontId="26" fillId="0" borderId="0" xfId="0" applyNumberFormat="1" applyFont="1" applyFill="1"/>
    <xf numFmtId="178" fontId="27" fillId="0" borderId="0" xfId="0" applyNumberFormat="1" applyFont="1" applyFill="1" applyAlignment="1" applyProtection="1">
      <alignment horizontal="center" vertical="top"/>
    </xf>
    <xf numFmtId="1" fontId="28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 applyProtection="1">
      <alignment vertical="center"/>
    </xf>
    <xf numFmtId="1" fontId="29" fillId="0" borderId="0" xfId="0" applyNumberFormat="1" applyFont="1" applyFill="1" applyAlignment="1">
      <alignment horizontal="center"/>
    </xf>
    <xf numFmtId="1" fontId="29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8" sqref="A8"/>
    </sheetView>
  </sheetViews>
  <sheetFormatPr defaultColWidth="9.16666666666667" defaultRowHeight="10.8" outlineLevelRow="7"/>
  <cols>
    <col min="1" max="1" width="163.833333333333" customWidth="1"/>
  </cols>
  <sheetData>
    <row r="1" ht="15.6" spans="1:1">
      <c r="A1" s="327" t="s">
        <v>0</v>
      </c>
    </row>
    <row r="3" ht="102" customHeight="1" spans="1:1">
      <c r="A3" s="328" t="s">
        <v>1</v>
      </c>
    </row>
    <row r="4" ht="107.25" customHeight="1" spans="1:1">
      <c r="A4" s="329" t="s">
        <v>2</v>
      </c>
    </row>
    <row r="5" ht="409.5" hidden="1" customHeight="1" spans="1:1">
      <c r="A5" s="330"/>
    </row>
    <row r="6" ht="29.25" customHeight="1" spans="1:1">
      <c r="A6" s="331"/>
    </row>
    <row r="7" ht="78" customHeight="1"/>
    <row r="8" ht="82.5" customHeight="1" spans="1:1">
      <c r="A8" s="332" t="s">
        <v>3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277777777778" right="0.590277777777778" top="0.590277777777778" bottom="0.590277777777778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topLeftCell="A10" workbookViewId="0">
      <selection activeCell="D26" sqref="D26:D35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209"/>
      <c r="B1" s="209"/>
      <c r="C1" s="209"/>
      <c r="D1" s="49" t="s">
        <v>4</v>
      </c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</row>
    <row r="2" customHeight="1" spans="1:31">
      <c r="A2" s="45" t="s">
        <v>5</v>
      </c>
      <c r="B2" s="45"/>
      <c r="C2" s="45"/>
      <c r="D2" s="45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</row>
    <row r="3" customHeight="1" spans="1:31">
      <c r="A3" s="46" t="s">
        <v>6</v>
      </c>
      <c r="B3" s="210"/>
      <c r="C3" s="82"/>
      <c r="D3" s="49" t="s">
        <v>7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</row>
    <row r="4" ht="15" customHeight="1" spans="1:31">
      <c r="A4" s="211" t="s">
        <v>8</v>
      </c>
      <c r="B4" s="212"/>
      <c r="C4" s="211" t="s">
        <v>9</v>
      </c>
      <c r="D4" s="212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</row>
    <row r="5" ht="15" customHeight="1" spans="1:31">
      <c r="A5" s="214" t="s">
        <v>10</v>
      </c>
      <c r="B5" s="321" t="s">
        <v>11</v>
      </c>
      <c r="C5" s="214" t="s">
        <v>10</v>
      </c>
      <c r="D5" s="322" t="s">
        <v>11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</row>
    <row r="6" ht="15" customHeight="1" spans="1:31">
      <c r="A6" s="218" t="s">
        <v>12</v>
      </c>
      <c r="B6" s="323">
        <v>38300849</v>
      </c>
      <c r="C6" s="240" t="s">
        <v>13</v>
      </c>
      <c r="D6" s="323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</row>
    <row r="7" ht="15" customHeight="1" spans="1:31">
      <c r="A7" s="218" t="s">
        <v>14</v>
      </c>
      <c r="B7" s="323"/>
      <c r="C7" s="240" t="s">
        <v>15</v>
      </c>
      <c r="D7" s="323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</row>
    <row r="8" ht="15" customHeight="1" spans="1:31">
      <c r="A8" s="218" t="s">
        <v>16</v>
      </c>
      <c r="B8" s="323"/>
      <c r="C8" s="240" t="s">
        <v>17</v>
      </c>
      <c r="D8" s="323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</row>
    <row r="9" ht="15" customHeight="1" spans="1:31">
      <c r="A9" s="218" t="s">
        <v>18</v>
      </c>
      <c r="B9" s="323"/>
      <c r="C9" s="240" t="s">
        <v>19</v>
      </c>
      <c r="D9" s="323">
        <v>29118271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</row>
    <row r="10" ht="15" customHeight="1" spans="1:31">
      <c r="A10" s="218" t="s">
        <v>20</v>
      </c>
      <c r="B10" s="323"/>
      <c r="C10" s="240" t="s">
        <v>21</v>
      </c>
      <c r="D10" s="323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</row>
    <row r="11" ht="15" customHeight="1" spans="1:31">
      <c r="A11" s="218" t="s">
        <v>22</v>
      </c>
      <c r="B11" s="323"/>
      <c r="C11" s="240" t="s">
        <v>23</v>
      </c>
      <c r="D11" s="323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</row>
    <row r="12" ht="15" customHeight="1" spans="1:31">
      <c r="A12" s="218"/>
      <c r="B12" s="323"/>
      <c r="C12" s="240" t="s">
        <v>24</v>
      </c>
      <c r="D12" s="323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</row>
    <row r="13" ht="15" customHeight="1" spans="1:31">
      <c r="A13" s="228"/>
      <c r="B13" s="323"/>
      <c r="C13" s="240" t="s">
        <v>25</v>
      </c>
      <c r="D13" s="323">
        <v>4309247</v>
      </c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</row>
    <row r="14" ht="15" customHeight="1" spans="1:31">
      <c r="A14" s="228"/>
      <c r="B14" s="323"/>
      <c r="C14" s="240" t="s">
        <v>26</v>
      </c>
      <c r="D14" s="323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</row>
    <row r="15" ht="15" customHeight="1" spans="1:31">
      <c r="A15" s="228"/>
      <c r="B15" s="229"/>
      <c r="C15" s="240" t="s">
        <v>27</v>
      </c>
      <c r="D15" s="323">
        <v>2079089</v>
      </c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</row>
    <row r="16" ht="15" customHeight="1" spans="1:31">
      <c r="A16" s="228"/>
      <c r="B16" s="226"/>
      <c r="C16" s="240" t="s">
        <v>28</v>
      </c>
      <c r="D16" s="323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</row>
    <row r="17" ht="15" customHeight="1" spans="1:31">
      <c r="A17" s="228"/>
      <c r="B17" s="226"/>
      <c r="C17" s="240" t="s">
        <v>29</v>
      </c>
      <c r="D17" s="323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</row>
    <row r="18" ht="15" customHeight="1" spans="1:31">
      <c r="A18" s="228"/>
      <c r="B18" s="226"/>
      <c r="C18" s="240" t="s">
        <v>30</v>
      </c>
      <c r="D18" s="323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</row>
    <row r="19" ht="15" customHeight="1" spans="1:31">
      <c r="A19" s="228"/>
      <c r="B19" s="226"/>
      <c r="C19" s="240" t="s">
        <v>31</v>
      </c>
      <c r="D19" s="323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</row>
    <row r="20" ht="15" customHeight="1" spans="1:31">
      <c r="A20" s="228"/>
      <c r="B20" s="226"/>
      <c r="C20" s="240" t="s">
        <v>32</v>
      </c>
      <c r="D20" s="323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</row>
    <row r="21" ht="15" customHeight="1" spans="1:31">
      <c r="A21" s="228"/>
      <c r="B21" s="226"/>
      <c r="C21" s="240" t="s">
        <v>33</v>
      </c>
      <c r="D21" s="323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</row>
    <row r="22" ht="15" customHeight="1" spans="1:31">
      <c r="A22" s="228"/>
      <c r="B22" s="226"/>
      <c r="C22" s="240" t="s">
        <v>34</v>
      </c>
      <c r="D22" s="323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</row>
    <row r="23" ht="15" customHeight="1" spans="1:31">
      <c r="A23" s="228"/>
      <c r="B23" s="226"/>
      <c r="C23" s="240" t="s">
        <v>35</v>
      </c>
      <c r="D23" s="323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</row>
    <row r="24" ht="15" customHeight="1" spans="1:31">
      <c r="A24" s="228"/>
      <c r="B24" s="226"/>
      <c r="C24" s="240" t="s">
        <v>36</v>
      </c>
      <c r="D24" s="323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</row>
    <row r="25" ht="15" customHeight="1" spans="1:31">
      <c r="A25" s="228"/>
      <c r="B25" s="226"/>
      <c r="C25" s="240" t="s">
        <v>37</v>
      </c>
      <c r="D25" s="323">
        <v>2794242</v>
      </c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</row>
    <row r="26" ht="15" customHeight="1" spans="1:31">
      <c r="A26" s="218"/>
      <c r="B26" s="226"/>
      <c r="C26" s="240" t="s">
        <v>38</v>
      </c>
      <c r="D26" s="323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</row>
    <row r="27" ht="15" customHeight="1" spans="1:31">
      <c r="A27" s="218"/>
      <c r="B27" s="226"/>
      <c r="C27" s="240" t="s">
        <v>39</v>
      </c>
      <c r="D27" s="323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</row>
    <row r="28" ht="15" customHeight="1" spans="1:31">
      <c r="A28" s="218"/>
      <c r="B28" s="226"/>
      <c r="C28" s="240" t="s">
        <v>40</v>
      </c>
      <c r="D28" s="323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</row>
    <row r="29" ht="15" customHeight="1" spans="1:31">
      <c r="A29" s="218"/>
      <c r="B29" s="226"/>
      <c r="C29" s="240" t="s">
        <v>41</v>
      </c>
      <c r="D29" s="323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</row>
    <row r="30" ht="15" customHeight="1" spans="1:31">
      <c r="A30" s="218"/>
      <c r="B30" s="226"/>
      <c r="C30" s="240" t="s">
        <v>42</v>
      </c>
      <c r="D30" s="323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</row>
    <row r="31" ht="15" customHeight="1" spans="1:31">
      <c r="A31" s="218"/>
      <c r="B31" s="226"/>
      <c r="C31" s="240" t="s">
        <v>43</v>
      </c>
      <c r="D31" s="323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</row>
    <row r="32" ht="15" customHeight="1" spans="1:31">
      <c r="A32" s="218"/>
      <c r="B32" s="226"/>
      <c r="C32" s="240" t="s">
        <v>44</v>
      </c>
      <c r="D32" s="323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</row>
    <row r="33" ht="15" customHeight="1" spans="1:31">
      <c r="A33" s="218"/>
      <c r="B33" s="226"/>
      <c r="C33" s="240" t="s">
        <v>45</v>
      </c>
      <c r="D33" s="323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</row>
    <row r="34" ht="15" customHeight="1" spans="1:31">
      <c r="A34" s="218"/>
      <c r="B34" s="226"/>
      <c r="C34" s="240" t="s">
        <v>46</v>
      </c>
      <c r="D34" s="323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</row>
    <row r="35" ht="15" customHeight="1" spans="1:31">
      <c r="A35" s="218"/>
      <c r="B35" s="226"/>
      <c r="C35" s="240" t="s">
        <v>47</v>
      </c>
      <c r="D35" s="222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</row>
    <row r="36" ht="15" customHeight="1" spans="1:31">
      <c r="A36" s="233" t="s">
        <v>48</v>
      </c>
      <c r="B36" s="234">
        <f>SUM(B6:B34)</f>
        <v>38300849</v>
      </c>
      <c r="C36" s="235" t="s">
        <v>49</v>
      </c>
      <c r="D36" s="222">
        <f>SUM(D6:D34)</f>
        <v>38300849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</row>
    <row r="37" ht="15" customHeight="1" spans="1:31">
      <c r="A37" s="218" t="s">
        <v>50</v>
      </c>
      <c r="B37" s="226"/>
      <c r="C37" s="240" t="s">
        <v>51</v>
      </c>
      <c r="D37" s="323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</row>
    <row r="38" ht="15" customHeight="1" spans="1:31">
      <c r="A38" s="218" t="s">
        <v>52</v>
      </c>
      <c r="B38" s="226" t="s">
        <v>53</v>
      </c>
      <c r="C38" s="240" t="s">
        <v>54</v>
      </c>
      <c r="D38" s="323"/>
      <c r="E38" s="257"/>
      <c r="F38" s="257"/>
      <c r="G38" s="324" t="s">
        <v>55</v>
      </c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</row>
    <row r="39" ht="15" customHeight="1" spans="1:31">
      <c r="A39" s="218"/>
      <c r="B39" s="226"/>
      <c r="C39" s="240" t="s">
        <v>56</v>
      </c>
      <c r="D39" s="323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</row>
    <row r="40" ht="15" customHeight="1" spans="1:31">
      <c r="A40" s="218"/>
      <c r="B40" s="244"/>
      <c r="C40" s="240"/>
      <c r="D40" s="22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</row>
    <row r="41" ht="15" customHeight="1" spans="1:31">
      <c r="A41" s="233" t="s">
        <v>57</v>
      </c>
      <c r="B41" s="249">
        <f>SUM(B36:B38)</f>
        <v>38300849</v>
      </c>
      <c r="C41" s="235" t="s">
        <v>58</v>
      </c>
      <c r="D41" s="222">
        <f>SUM(D36,D37,D39)</f>
        <v>38300849</v>
      </c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</row>
    <row r="42" customHeight="1" spans="1:31">
      <c r="A42" s="254"/>
      <c r="B42" s="325"/>
      <c r="C42" s="256"/>
      <c r="D42" s="326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</row>
    <row r="43" ht="10.8" spans="2:2">
      <c r="B43" s="79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" right="0.39375" top="0.7875" bottom="0.39375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workbookViewId="0">
      <pane xSplit="1" ySplit="6" topLeftCell="B7" activePane="bottomRight" state="frozen"/>
      <selection/>
      <selection pane="topRight"/>
      <selection pane="bottomLeft"/>
      <selection pane="bottomRight" activeCell="I13" sqref="I13"/>
    </sheetView>
  </sheetViews>
  <sheetFormatPr defaultColWidth="9.16666666666667" defaultRowHeight="12.75" customHeight="1"/>
  <cols>
    <col min="1" max="1" width="9.5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8" width="15.5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180"/>
      <c r="T1" s="195" t="s">
        <v>59</v>
      </c>
    </row>
    <row r="2" ht="20.1" customHeight="1" spans="1:20">
      <c r="A2" s="45" t="s">
        <v>60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0.1" customHeight="1" spans="1:20">
      <c r="A3" s="46" t="s">
        <v>6</v>
      </c>
      <c r="B3" s="283"/>
      <c r="C3" s="283"/>
      <c r="D3" s="283"/>
      <c r="E3" s="47"/>
      <c r="F3" s="84"/>
      <c r="G3" s="84"/>
      <c r="H3" s="84"/>
      <c r="I3" s="84"/>
      <c r="J3" s="163"/>
      <c r="K3" s="163"/>
      <c r="L3" s="163"/>
      <c r="M3" s="163"/>
      <c r="N3" s="163"/>
      <c r="O3" s="163"/>
      <c r="P3" s="163"/>
      <c r="Q3" s="163"/>
      <c r="R3" s="163"/>
      <c r="S3" s="76"/>
      <c r="T3" s="49" t="s">
        <v>7</v>
      </c>
    </row>
    <row r="4" ht="20.1" customHeight="1" spans="1:20">
      <c r="A4" s="50" t="s">
        <v>61</v>
      </c>
      <c r="B4" s="51"/>
      <c r="C4" s="51"/>
      <c r="D4" s="51"/>
      <c r="E4" s="52"/>
      <c r="F4" s="138" t="s">
        <v>62</v>
      </c>
      <c r="G4" s="85" t="s">
        <v>63</v>
      </c>
      <c r="H4" s="190" t="s">
        <v>64</v>
      </c>
      <c r="I4" s="199"/>
      <c r="J4" s="191"/>
      <c r="K4" s="138" t="s">
        <v>65</v>
      </c>
      <c r="L4" s="57"/>
      <c r="M4" s="298" t="s">
        <v>66</v>
      </c>
      <c r="N4" s="299" t="s">
        <v>67</v>
      </c>
      <c r="O4" s="300"/>
      <c r="P4" s="300"/>
      <c r="Q4" s="300"/>
      <c r="R4" s="318"/>
      <c r="S4" s="138" t="s">
        <v>68</v>
      </c>
      <c r="T4" s="57" t="s">
        <v>69</v>
      </c>
    </row>
    <row r="5" ht="20.1" customHeight="1" spans="1:20">
      <c r="A5" s="50" t="s">
        <v>70</v>
      </c>
      <c r="B5" s="51"/>
      <c r="C5" s="52"/>
      <c r="D5" s="200" t="s">
        <v>71</v>
      </c>
      <c r="E5" s="56" t="s">
        <v>72</v>
      </c>
      <c r="F5" s="57"/>
      <c r="G5" s="85"/>
      <c r="H5" s="171" t="s">
        <v>64</v>
      </c>
      <c r="I5" s="171" t="s">
        <v>73</v>
      </c>
      <c r="J5" s="171" t="s">
        <v>74</v>
      </c>
      <c r="K5" s="301" t="s">
        <v>75</v>
      </c>
      <c r="L5" s="57" t="s">
        <v>76</v>
      </c>
      <c r="M5" s="302"/>
      <c r="N5" s="303" t="s">
        <v>77</v>
      </c>
      <c r="O5" s="303" t="s">
        <v>78</v>
      </c>
      <c r="P5" s="303" t="s">
        <v>79</v>
      </c>
      <c r="Q5" s="303" t="s">
        <v>80</v>
      </c>
      <c r="R5" s="303" t="s">
        <v>81</v>
      </c>
      <c r="S5" s="57"/>
      <c r="T5" s="57"/>
    </row>
    <row r="6" ht="19" customHeight="1" spans="1:20">
      <c r="A6" s="59" t="s">
        <v>82</v>
      </c>
      <c r="B6" s="58" t="s">
        <v>83</v>
      </c>
      <c r="C6" s="60" t="s">
        <v>84</v>
      </c>
      <c r="D6" s="62"/>
      <c r="E6" s="62"/>
      <c r="F6" s="63"/>
      <c r="G6" s="62"/>
      <c r="H6" s="284"/>
      <c r="I6" s="304"/>
      <c r="J6" s="304"/>
      <c r="K6" s="305"/>
      <c r="L6" s="63"/>
      <c r="M6" s="306"/>
      <c r="N6" s="63"/>
      <c r="O6" s="63"/>
      <c r="P6" s="63"/>
      <c r="Q6" s="63"/>
      <c r="R6" s="63"/>
      <c r="S6" s="63"/>
      <c r="T6" s="63"/>
    </row>
    <row r="7" ht="19" customHeight="1" spans="1:20">
      <c r="A7" s="129"/>
      <c r="B7" s="65"/>
      <c r="C7" s="65"/>
      <c r="D7" s="65"/>
      <c r="E7" s="65" t="s">
        <v>1</v>
      </c>
      <c r="F7" s="285">
        <f t="shared" ref="F7:F15" si="0">H7</f>
        <v>38300849</v>
      </c>
      <c r="G7" s="286"/>
      <c r="H7" s="285">
        <f>H8</f>
        <v>38300849</v>
      </c>
      <c r="I7" s="57"/>
      <c r="J7" s="57"/>
      <c r="K7" s="307"/>
      <c r="L7" s="308"/>
      <c r="M7" s="309"/>
      <c r="N7" s="310"/>
      <c r="O7" s="311"/>
      <c r="P7" s="308"/>
      <c r="Q7" s="308"/>
      <c r="R7" s="63"/>
      <c r="S7" s="319"/>
      <c r="T7" s="319"/>
    </row>
    <row r="8" ht="19" customHeight="1" spans="1:20">
      <c r="A8" s="272" t="s">
        <v>85</v>
      </c>
      <c r="B8" s="287" t="s">
        <v>86</v>
      </c>
      <c r="C8" s="287" t="s">
        <v>86</v>
      </c>
      <c r="D8" s="287" t="s">
        <v>87</v>
      </c>
      <c r="E8" s="65" t="s">
        <v>88</v>
      </c>
      <c r="F8" s="285">
        <f t="shared" si="0"/>
        <v>38300849</v>
      </c>
      <c r="G8" s="288"/>
      <c r="H8" s="289">
        <f>SUBTOTAL(9,H9:H16)</f>
        <v>38300849</v>
      </c>
      <c r="I8" s="57"/>
      <c r="J8" s="57"/>
      <c r="K8" s="307"/>
      <c r="L8" s="308"/>
      <c r="M8" s="309"/>
      <c r="N8" s="310"/>
      <c r="O8" s="311"/>
      <c r="P8" s="308"/>
      <c r="Q8" s="308"/>
      <c r="R8" s="63"/>
      <c r="S8" s="319"/>
      <c r="T8" s="319"/>
    </row>
    <row r="9" ht="19" customHeight="1" spans="1:20">
      <c r="A9" s="272" t="s">
        <v>85</v>
      </c>
      <c r="B9" s="287" t="s">
        <v>89</v>
      </c>
      <c r="C9" s="287" t="s">
        <v>90</v>
      </c>
      <c r="D9" s="287" t="s">
        <v>87</v>
      </c>
      <c r="E9" s="65" t="s">
        <v>91</v>
      </c>
      <c r="F9" s="285">
        <f t="shared" si="0"/>
        <v>28918271</v>
      </c>
      <c r="G9" s="288"/>
      <c r="H9" s="289">
        <v>28918271</v>
      </c>
      <c r="I9" s="57"/>
      <c r="J9" s="57"/>
      <c r="K9" s="307"/>
      <c r="L9" s="308"/>
      <c r="M9" s="309"/>
      <c r="N9" s="310"/>
      <c r="O9" s="311"/>
      <c r="P9" s="308"/>
      <c r="Q9" s="308"/>
      <c r="R9" s="63"/>
      <c r="S9" s="319"/>
      <c r="T9" s="319"/>
    </row>
    <row r="10" ht="19" customHeight="1" spans="1:20">
      <c r="A10" s="272" t="s">
        <v>85</v>
      </c>
      <c r="B10" s="287" t="s">
        <v>89</v>
      </c>
      <c r="C10" s="287" t="s">
        <v>89</v>
      </c>
      <c r="D10" s="287" t="s">
        <v>87</v>
      </c>
      <c r="E10" s="65" t="s">
        <v>92</v>
      </c>
      <c r="F10" s="285">
        <f t="shared" si="0"/>
        <v>200000</v>
      </c>
      <c r="G10" s="288"/>
      <c r="H10" s="289">
        <v>200000</v>
      </c>
      <c r="I10" s="57"/>
      <c r="J10" s="57"/>
      <c r="K10" s="307"/>
      <c r="L10" s="308"/>
      <c r="M10" s="309"/>
      <c r="N10" s="310"/>
      <c r="O10" s="311"/>
      <c r="P10" s="308"/>
      <c r="Q10" s="308"/>
      <c r="R10" s="63"/>
      <c r="S10" s="319"/>
      <c r="T10" s="319"/>
    </row>
    <row r="11" ht="19" customHeight="1" spans="1:20">
      <c r="A11" s="272" t="s">
        <v>93</v>
      </c>
      <c r="B11" s="287" t="s">
        <v>94</v>
      </c>
      <c r="C11" s="287" t="s">
        <v>94</v>
      </c>
      <c r="D11" s="287" t="s">
        <v>87</v>
      </c>
      <c r="E11" s="65" t="s">
        <v>95</v>
      </c>
      <c r="F11" s="285">
        <f t="shared" si="0"/>
        <v>2872831</v>
      </c>
      <c r="G11" s="288"/>
      <c r="H11" s="289">
        <v>2872831</v>
      </c>
      <c r="I11" s="57"/>
      <c r="J11" s="57"/>
      <c r="K11" s="307"/>
      <c r="L11" s="308"/>
      <c r="M11" s="309"/>
      <c r="N11" s="310"/>
      <c r="O11" s="311"/>
      <c r="P11" s="308"/>
      <c r="Q11" s="308"/>
      <c r="R11" s="63"/>
      <c r="S11" s="319"/>
      <c r="T11" s="319"/>
    </row>
    <row r="12" ht="19" customHeight="1" spans="1:20">
      <c r="A12" s="272" t="s">
        <v>93</v>
      </c>
      <c r="B12" s="287" t="s">
        <v>94</v>
      </c>
      <c r="C12" s="287" t="s">
        <v>96</v>
      </c>
      <c r="D12" s="287" t="s">
        <v>87</v>
      </c>
      <c r="E12" s="65" t="s">
        <v>97</v>
      </c>
      <c r="F12" s="285">
        <f t="shared" si="0"/>
        <v>1436416</v>
      </c>
      <c r="G12" s="288"/>
      <c r="H12" s="289">
        <v>1436416</v>
      </c>
      <c r="I12" s="57"/>
      <c r="J12" s="57"/>
      <c r="K12" s="307"/>
      <c r="L12" s="308"/>
      <c r="M12" s="309"/>
      <c r="N12" s="310"/>
      <c r="O12" s="311"/>
      <c r="P12" s="308"/>
      <c r="Q12" s="308"/>
      <c r="R12" s="63"/>
      <c r="S12" s="319"/>
      <c r="T12" s="319"/>
    </row>
    <row r="13" ht="19" customHeight="1" spans="1:20">
      <c r="A13" s="272" t="s">
        <v>98</v>
      </c>
      <c r="B13" s="287" t="s">
        <v>99</v>
      </c>
      <c r="C13" s="287" t="s">
        <v>90</v>
      </c>
      <c r="D13" s="287" t="s">
        <v>87</v>
      </c>
      <c r="E13" s="65" t="s">
        <v>100</v>
      </c>
      <c r="F13" s="285">
        <f t="shared" si="0"/>
        <v>1569243</v>
      </c>
      <c r="G13" s="288"/>
      <c r="H13" s="289">
        <v>1569243</v>
      </c>
      <c r="I13" s="57"/>
      <c r="J13" s="57"/>
      <c r="K13" s="307"/>
      <c r="L13" s="308"/>
      <c r="M13" s="309"/>
      <c r="N13" s="310"/>
      <c r="O13" s="311"/>
      <c r="P13" s="308"/>
      <c r="Q13" s="308"/>
      <c r="R13" s="63"/>
      <c r="S13" s="319"/>
      <c r="T13" s="319"/>
    </row>
    <row r="14" ht="19" customHeight="1" spans="1:20">
      <c r="A14" s="272" t="s">
        <v>98</v>
      </c>
      <c r="B14" s="287" t="s">
        <v>99</v>
      </c>
      <c r="C14" s="287" t="s">
        <v>101</v>
      </c>
      <c r="D14" s="287" t="s">
        <v>87</v>
      </c>
      <c r="E14" s="65" t="s">
        <v>102</v>
      </c>
      <c r="F14" s="285">
        <f t="shared" si="0"/>
        <v>509846</v>
      </c>
      <c r="G14" s="288"/>
      <c r="H14" s="289">
        <v>509846</v>
      </c>
      <c r="I14" s="57"/>
      <c r="J14" s="57"/>
      <c r="K14" s="307"/>
      <c r="L14" s="308"/>
      <c r="M14" s="309"/>
      <c r="N14" s="310"/>
      <c r="O14" s="311"/>
      <c r="P14" s="308"/>
      <c r="Q14" s="308"/>
      <c r="R14" s="63"/>
      <c r="S14" s="319"/>
      <c r="T14" s="319"/>
    </row>
    <row r="15" ht="19" customHeight="1" spans="1:20">
      <c r="A15" s="272" t="s">
        <v>103</v>
      </c>
      <c r="B15" s="287" t="s">
        <v>89</v>
      </c>
      <c r="C15" s="287" t="s">
        <v>90</v>
      </c>
      <c r="D15" s="287" t="s">
        <v>87</v>
      </c>
      <c r="E15" s="65" t="s">
        <v>104</v>
      </c>
      <c r="F15" s="285">
        <f t="shared" si="0"/>
        <v>2794242</v>
      </c>
      <c r="G15" s="290"/>
      <c r="H15" s="289">
        <v>2794242</v>
      </c>
      <c r="I15" s="57"/>
      <c r="J15" s="57"/>
      <c r="K15" s="307"/>
      <c r="L15" s="308"/>
      <c r="M15" s="309"/>
      <c r="N15" s="310"/>
      <c r="O15" s="311"/>
      <c r="P15" s="308"/>
      <c r="Q15" s="308"/>
      <c r="R15" s="63"/>
      <c r="S15" s="319"/>
      <c r="T15" s="319"/>
    </row>
    <row r="16" ht="19" customHeight="1" spans="1:20">
      <c r="A16" s="291"/>
      <c r="B16" s="291"/>
      <c r="C16" s="291"/>
      <c r="D16" s="291"/>
      <c r="E16" s="292"/>
      <c r="F16" s="293"/>
      <c r="G16" s="294"/>
      <c r="H16" s="295"/>
      <c r="I16" s="312"/>
      <c r="J16" s="313"/>
      <c r="K16" s="314"/>
      <c r="L16" s="314" t="s">
        <v>86</v>
      </c>
      <c r="M16" s="315" t="s">
        <v>86</v>
      </c>
      <c r="N16" s="316" t="s">
        <v>86</v>
      </c>
      <c r="O16" s="317" t="s">
        <v>86</v>
      </c>
      <c r="P16" s="317"/>
      <c r="Q16" s="317"/>
      <c r="R16" s="317"/>
      <c r="S16" s="320" t="s">
        <v>86</v>
      </c>
      <c r="T16" s="320"/>
    </row>
    <row r="17" ht="20.1" customHeight="1" spans="1:20">
      <c r="A17" s="80"/>
      <c r="B17" s="296"/>
      <c r="C17" s="296"/>
      <c r="D17" s="80"/>
      <c r="E17" s="297"/>
      <c r="F17" s="80"/>
      <c r="G17" s="80"/>
      <c r="H17" s="80"/>
      <c r="I17" s="76"/>
      <c r="J17" s="76"/>
      <c r="K17" s="296"/>
      <c r="L17" s="80"/>
      <c r="M17" s="296"/>
      <c r="N17" s="296"/>
      <c r="O17" s="81"/>
      <c r="P17" s="81"/>
      <c r="Q17" s="81"/>
      <c r="R17" s="296"/>
      <c r="S17" s="80"/>
      <c r="T17" s="80"/>
    </row>
    <row r="18" ht="20.1" customHeight="1" spans="1:20">
      <c r="A18" s="80"/>
      <c r="B18" s="80"/>
      <c r="C18" s="80"/>
      <c r="D18" s="80"/>
      <c r="E18" s="80"/>
      <c r="F18" s="80"/>
      <c r="G18" s="80"/>
      <c r="H18" s="80"/>
      <c r="I18" s="76"/>
      <c r="J18" s="76"/>
      <c r="K18" s="296"/>
      <c r="L18" s="296"/>
      <c r="M18" s="296"/>
      <c r="N18" s="80"/>
      <c r="O18" s="81"/>
      <c r="P18" s="81"/>
      <c r="Q18" s="81"/>
      <c r="R18" s="296"/>
      <c r="S18" s="80"/>
      <c r="T18" s="80"/>
    </row>
    <row r="19" ht="20.1" customHeight="1" spans="1:20">
      <c r="A19" s="80"/>
      <c r="B19" s="80"/>
      <c r="C19" s="80"/>
      <c r="D19" s="80"/>
      <c r="E19" s="80"/>
      <c r="F19" s="80"/>
      <c r="G19" s="80"/>
      <c r="H19" s="80"/>
      <c r="I19" s="76"/>
      <c r="J19" s="76"/>
      <c r="K19" s="296"/>
      <c r="L19" s="296"/>
      <c r="M19" s="80"/>
      <c r="N19" s="80"/>
      <c r="O19" s="76"/>
      <c r="P19" s="81"/>
      <c r="Q19" s="81"/>
      <c r="R19" s="80"/>
      <c r="S19" s="80"/>
      <c r="T19" s="80"/>
    </row>
    <row r="20" ht="20.1" customHeight="1" spans="1:20">
      <c r="A20" s="80"/>
      <c r="B20" s="80"/>
      <c r="C20" s="80"/>
      <c r="D20" s="80"/>
      <c r="E20" s="80"/>
      <c r="F20" s="80"/>
      <c r="G20" s="80"/>
      <c r="H20" s="80"/>
      <c r="I20" s="76"/>
      <c r="J20" s="76"/>
      <c r="K20" s="80"/>
      <c r="L20" s="296"/>
      <c r="M20" s="80"/>
      <c r="N20" s="80"/>
      <c r="O20" s="76"/>
      <c r="P20" s="76"/>
      <c r="Q20" s="81"/>
      <c r="R20" s="80"/>
      <c r="S20" s="80"/>
      <c r="T20" s="80"/>
    </row>
    <row r="21" ht="20.1" customHeight="1" spans="1:20">
      <c r="A21" s="76"/>
      <c r="B21" s="76"/>
      <c r="C21" s="76"/>
      <c r="D21" s="76"/>
      <c r="E21" s="76"/>
      <c r="F21" s="76"/>
      <c r="G21" s="80"/>
      <c r="H21" s="80"/>
      <c r="I21" s="76"/>
      <c r="J21" s="76"/>
      <c r="K21" s="80"/>
      <c r="L21" s="296"/>
      <c r="M21" s="80"/>
      <c r="N21" s="80"/>
      <c r="O21" s="76"/>
      <c r="P21" s="76"/>
      <c r="Q21" s="76"/>
      <c r="R21" s="80"/>
      <c r="S21" s="80"/>
      <c r="T21" s="80"/>
    </row>
    <row r="22" ht="20.1" customHeight="1" spans="1:20">
      <c r="A22" s="78"/>
      <c r="B22" s="78"/>
      <c r="C22" s="78"/>
      <c r="D22" s="78"/>
      <c r="E22" s="78"/>
      <c r="F22" s="76"/>
      <c r="G22" s="80"/>
      <c r="H22" s="80"/>
      <c r="I22" s="76"/>
      <c r="J22" s="76"/>
      <c r="K22" s="80"/>
      <c r="L22" s="80"/>
      <c r="M22" s="80"/>
      <c r="N22" s="80"/>
      <c r="O22" s="76"/>
      <c r="P22" s="76"/>
      <c r="Q22" s="76"/>
      <c r="R22" s="80"/>
      <c r="S22" s="80"/>
      <c r="T22" s="80"/>
    </row>
    <row r="23" ht="20.1" customHeight="1" spans="1:20">
      <c r="A23" s="180"/>
      <c r="B23" s="180"/>
      <c r="C23" s="180"/>
      <c r="D23" s="180"/>
      <c r="E23" s="180"/>
      <c r="F23" s="180"/>
      <c r="G23" s="182"/>
      <c r="H23" s="182"/>
      <c r="I23" s="180"/>
      <c r="J23" s="180"/>
      <c r="K23" s="182"/>
      <c r="L23" s="182"/>
      <c r="M23" s="182"/>
      <c r="N23" s="187"/>
      <c r="O23" s="209"/>
      <c r="P23" s="180"/>
      <c r="Q23" s="180"/>
      <c r="R23" s="182"/>
      <c r="S23" s="182"/>
      <c r="T23" s="182"/>
    </row>
    <row r="24" ht="20.1" customHeight="1" spans="1:20">
      <c r="A24" s="182"/>
      <c r="B24" s="182"/>
      <c r="C24" s="182"/>
      <c r="D24" s="182"/>
      <c r="E24" s="182"/>
      <c r="F24" s="182"/>
      <c r="G24" s="182"/>
      <c r="H24" s="182"/>
      <c r="I24" s="180"/>
      <c r="J24" s="180"/>
      <c r="K24" s="182"/>
      <c r="L24" s="182"/>
      <c r="M24" s="182"/>
      <c r="N24" s="182"/>
      <c r="O24" s="180"/>
      <c r="P24" s="180"/>
      <c r="Q24" s="180"/>
      <c r="R24" s="182"/>
      <c r="S24" s="182"/>
      <c r="T24" s="182"/>
    </row>
    <row r="25" ht="20.1" customHeight="1" spans="1:20">
      <c r="A25" s="182"/>
      <c r="B25" s="182"/>
      <c r="C25" s="182"/>
      <c r="D25" s="182"/>
      <c r="E25" s="182"/>
      <c r="F25" s="182"/>
      <c r="G25" s="182"/>
      <c r="H25" s="182"/>
      <c r="I25" s="180"/>
      <c r="J25" s="180"/>
      <c r="K25" s="182"/>
      <c r="L25" s="182"/>
      <c r="M25" s="182"/>
      <c r="N25" s="182"/>
      <c r="O25" s="180"/>
      <c r="P25" s="180"/>
      <c r="Q25" s="180"/>
      <c r="R25" s="182"/>
      <c r="S25" s="182"/>
      <c r="T25" s="182"/>
    </row>
    <row r="26" ht="20.1" customHeight="1" spans="1:20">
      <c r="A26" s="182"/>
      <c r="B26" s="182"/>
      <c r="C26" s="182"/>
      <c r="D26" s="182"/>
      <c r="E26" s="182"/>
      <c r="F26" s="182"/>
      <c r="G26" s="182"/>
      <c r="H26" s="182"/>
      <c r="I26" s="180"/>
      <c r="J26" s="180"/>
      <c r="K26" s="182"/>
      <c r="L26" s="182"/>
      <c r="M26" s="182"/>
      <c r="N26" s="182"/>
      <c r="O26" s="180"/>
      <c r="P26" s="180"/>
      <c r="Q26" s="180"/>
      <c r="R26" s="182"/>
      <c r="S26" s="182"/>
      <c r="T26" s="182"/>
    </row>
    <row r="27" ht="20.1" customHeight="1" spans="1:20">
      <c r="A27" s="182"/>
      <c r="B27" s="182"/>
      <c r="C27" s="182"/>
      <c r="D27" s="182"/>
      <c r="E27" s="182"/>
      <c r="F27" s="182"/>
      <c r="G27" s="182"/>
      <c r="H27" s="182"/>
      <c r="I27" s="180"/>
      <c r="J27" s="180"/>
      <c r="K27" s="182"/>
      <c r="L27" s="182"/>
      <c r="M27" s="182"/>
      <c r="N27" s="182"/>
      <c r="O27" s="180"/>
      <c r="P27" s="180"/>
      <c r="Q27" s="180"/>
      <c r="R27" s="182"/>
      <c r="S27" s="182"/>
      <c r="T27" s="182"/>
    </row>
    <row r="28" ht="20.1" customHeight="1" spans="1:20">
      <c r="A28" s="182"/>
      <c r="B28" s="182"/>
      <c r="C28" s="182"/>
      <c r="D28" s="182"/>
      <c r="E28" s="182"/>
      <c r="F28" s="182"/>
      <c r="G28" s="182"/>
      <c r="H28" s="182"/>
      <c r="I28" s="180"/>
      <c r="J28" s="180"/>
      <c r="K28" s="182"/>
      <c r="L28" s="182"/>
      <c r="M28" s="182"/>
      <c r="N28" s="182"/>
      <c r="O28" s="180"/>
      <c r="P28" s="180"/>
      <c r="Q28" s="180"/>
      <c r="R28" s="182"/>
      <c r="S28" s="182"/>
      <c r="T28" s="182"/>
    </row>
    <row r="29" ht="20.1" customHeight="1" spans="1:20">
      <c r="A29" s="182"/>
      <c r="B29" s="182"/>
      <c r="C29" s="182"/>
      <c r="D29" s="182"/>
      <c r="E29" s="182"/>
      <c r="F29" s="182"/>
      <c r="G29" s="182"/>
      <c r="H29" s="182"/>
      <c r="I29" s="180"/>
      <c r="J29" s="180"/>
      <c r="K29" s="182"/>
      <c r="L29" s="182"/>
      <c r="M29" s="182"/>
      <c r="N29" s="182"/>
      <c r="O29" s="180"/>
      <c r="P29" s="180"/>
      <c r="Q29" s="180"/>
      <c r="R29" s="182"/>
      <c r="S29" s="182"/>
      <c r="T29" s="182"/>
    </row>
    <row r="30" ht="20.1" customHeight="1" spans="1:20">
      <c r="A30" s="182"/>
      <c r="B30" s="182"/>
      <c r="C30" s="182"/>
      <c r="D30" s="182"/>
      <c r="E30" s="182"/>
      <c r="F30" s="182"/>
      <c r="G30" s="182"/>
      <c r="H30" s="182"/>
      <c r="I30" s="180"/>
      <c r="J30" s="180"/>
      <c r="K30" s="182"/>
      <c r="L30" s="182"/>
      <c r="M30" s="182"/>
      <c r="N30" s="182"/>
      <c r="O30" s="180"/>
      <c r="P30" s="180"/>
      <c r="Q30" s="180"/>
      <c r="R30" s="182"/>
      <c r="S30" s="182"/>
      <c r="T30" s="182"/>
    </row>
    <row r="31" ht="20.1" customHeight="1" spans="1:20">
      <c r="A31" s="182"/>
      <c r="B31" s="182"/>
      <c r="C31" s="182"/>
      <c r="D31" s="182"/>
      <c r="E31" s="182"/>
      <c r="F31" s="182"/>
      <c r="G31" s="182"/>
      <c r="H31" s="182"/>
      <c r="I31" s="180"/>
      <c r="J31" s="180"/>
      <c r="K31" s="182"/>
      <c r="L31" s="182"/>
      <c r="M31" s="182"/>
      <c r="N31" s="182"/>
      <c r="O31" s="180"/>
      <c r="P31" s="180"/>
      <c r="Q31" s="180"/>
      <c r="R31" s="182"/>
      <c r="S31" s="182"/>
      <c r="T31" s="182"/>
    </row>
    <row r="32" ht="20.1" customHeight="1" spans="1:20">
      <c r="A32" s="182"/>
      <c r="B32" s="182"/>
      <c r="C32" s="182"/>
      <c r="D32" s="182"/>
      <c r="E32" s="182"/>
      <c r="F32" s="182"/>
      <c r="G32" s="182"/>
      <c r="H32" s="182"/>
      <c r="I32" s="180"/>
      <c r="J32" s="180"/>
      <c r="K32" s="182"/>
      <c r="L32" s="182"/>
      <c r="M32" s="182"/>
      <c r="N32" s="182"/>
      <c r="O32" s="180"/>
      <c r="P32" s="180"/>
      <c r="Q32" s="180"/>
      <c r="R32" s="182"/>
      <c r="S32" s="182"/>
      <c r="T32" s="182"/>
    </row>
    <row r="33" ht="20.1" customHeight="1" spans="1:20">
      <c r="A33" s="182"/>
      <c r="B33" s="182"/>
      <c r="C33" s="182"/>
      <c r="D33" s="182"/>
      <c r="E33" s="182"/>
      <c r="F33" s="182"/>
      <c r="G33" s="182"/>
      <c r="H33" s="182"/>
      <c r="I33" s="180"/>
      <c r="J33" s="180"/>
      <c r="K33" s="182"/>
      <c r="L33" s="182"/>
      <c r="M33" s="182"/>
      <c r="N33" s="182"/>
      <c r="O33" s="180"/>
      <c r="P33" s="180"/>
      <c r="Q33" s="180"/>
      <c r="R33" s="182"/>
      <c r="S33" s="182"/>
      <c r="T33" s="182"/>
    </row>
    <row r="34" ht="20.1" customHeight="1" spans="1:20">
      <c r="A34" s="182"/>
      <c r="B34" s="182"/>
      <c r="C34" s="182"/>
      <c r="D34" s="182"/>
      <c r="E34" s="182"/>
      <c r="F34" s="182"/>
      <c r="G34" s="182"/>
      <c r="H34" s="182"/>
      <c r="I34" s="180"/>
      <c r="J34" s="180"/>
      <c r="K34" s="182"/>
      <c r="L34" s="182"/>
      <c r="M34" s="182"/>
      <c r="N34" s="182"/>
      <c r="O34" s="180"/>
      <c r="P34" s="180"/>
      <c r="Q34" s="180"/>
      <c r="R34" s="182"/>
      <c r="S34" s="182"/>
      <c r="T34" s="182"/>
    </row>
    <row r="35" ht="20.1" customHeight="1" spans="1:20">
      <c r="A35" s="182"/>
      <c r="B35" s="182"/>
      <c r="C35" s="182"/>
      <c r="D35" s="182"/>
      <c r="E35" s="182"/>
      <c r="F35" s="182"/>
      <c r="G35" s="182"/>
      <c r="H35" s="182"/>
      <c r="I35" s="180"/>
      <c r="J35" s="180"/>
      <c r="K35" s="182"/>
      <c r="L35" s="182"/>
      <c r="M35" s="182"/>
      <c r="N35" s="182"/>
      <c r="O35" s="180"/>
      <c r="P35" s="180"/>
      <c r="Q35" s="180"/>
      <c r="R35" s="182"/>
      <c r="S35" s="182"/>
      <c r="T35" s="182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055555555556" right="0.393055555555556" top="0.786805555555556" bottom="0.393055555555556" header="0" footer="0"/>
  <pageSetup paperSize="9" scale="59" orientation="landscape" errors="blank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showGridLines="0" showZeros="0" workbookViewId="0">
      <selection activeCell="F22" sqref="F22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7.25" customWidth="1"/>
    <col min="11" max="12" width="10.6666666666667" customWidth="1"/>
  </cols>
  <sheetData>
    <row r="1" ht="20.1" customHeight="1" spans="1:10">
      <c r="A1" s="82"/>
      <c r="B1" s="258"/>
      <c r="C1" s="258"/>
      <c r="D1" s="258"/>
      <c r="E1" s="258"/>
      <c r="F1" s="258"/>
      <c r="G1" s="258"/>
      <c r="H1" s="258"/>
      <c r="I1" s="258"/>
      <c r="J1" s="281" t="s">
        <v>105</v>
      </c>
    </row>
    <row r="2" ht="20.1" customHeight="1" spans="1:10">
      <c r="A2" s="45" t="s">
        <v>106</v>
      </c>
      <c r="B2" s="45"/>
      <c r="C2" s="45"/>
      <c r="D2" s="45"/>
      <c r="E2" s="45"/>
      <c r="F2" s="45"/>
      <c r="G2" s="45"/>
      <c r="H2" s="45"/>
      <c r="I2" s="45"/>
      <c r="J2" s="45"/>
    </row>
    <row r="3" ht="20.1" customHeight="1" spans="1:12">
      <c r="A3" s="46" t="s">
        <v>6</v>
      </c>
      <c r="B3" s="210"/>
      <c r="C3" s="210"/>
      <c r="D3" s="210"/>
      <c r="E3" s="210"/>
      <c r="F3" s="259"/>
      <c r="G3" s="259"/>
      <c r="H3" s="259"/>
      <c r="I3" s="259"/>
      <c r="J3" s="49" t="s">
        <v>7</v>
      </c>
      <c r="K3" s="76"/>
      <c r="L3" s="76"/>
    </row>
    <row r="4" ht="20.1" customHeight="1" spans="1:12">
      <c r="A4" s="211" t="s">
        <v>61</v>
      </c>
      <c r="B4" s="213"/>
      <c r="C4" s="213"/>
      <c r="D4" s="213"/>
      <c r="E4" s="212"/>
      <c r="F4" s="260" t="s">
        <v>62</v>
      </c>
      <c r="G4" s="261" t="s">
        <v>107</v>
      </c>
      <c r="H4" s="262" t="s">
        <v>108</v>
      </c>
      <c r="I4" s="262" t="s">
        <v>109</v>
      </c>
      <c r="J4" s="267" t="s">
        <v>110</v>
      </c>
      <c r="K4" s="76"/>
      <c r="L4" s="76"/>
    </row>
    <row r="5" ht="20.1" customHeight="1" spans="1:12">
      <c r="A5" s="211" t="s">
        <v>70</v>
      </c>
      <c r="B5" s="213"/>
      <c r="C5" s="212"/>
      <c r="D5" s="263" t="s">
        <v>71</v>
      </c>
      <c r="E5" s="264" t="s">
        <v>111</v>
      </c>
      <c r="F5" s="261"/>
      <c r="G5" s="261"/>
      <c r="H5" s="262"/>
      <c r="I5" s="262"/>
      <c r="J5" s="267"/>
      <c r="K5" s="76"/>
      <c r="L5" s="76"/>
    </row>
    <row r="6" ht="15" customHeight="1" spans="1:12">
      <c r="A6" s="265" t="s">
        <v>82</v>
      </c>
      <c r="B6" s="265" t="s">
        <v>83</v>
      </c>
      <c r="C6" s="266" t="s">
        <v>84</v>
      </c>
      <c r="D6" s="267"/>
      <c r="E6" s="268"/>
      <c r="F6" s="269"/>
      <c r="G6" s="269"/>
      <c r="H6" s="270"/>
      <c r="I6" s="270"/>
      <c r="J6" s="282"/>
      <c r="K6" s="76"/>
      <c r="L6" s="76"/>
    </row>
    <row r="7" ht="15" customHeight="1" spans="1:12">
      <c r="A7" s="271"/>
      <c r="B7" s="271"/>
      <c r="C7" s="271"/>
      <c r="D7" s="271"/>
      <c r="E7" s="271" t="s">
        <v>1</v>
      </c>
      <c r="F7" s="150">
        <f>F8</f>
        <v>38300849</v>
      </c>
      <c r="G7" s="150">
        <f>G8</f>
        <v>38300849</v>
      </c>
      <c r="H7" s="267"/>
      <c r="I7" s="267"/>
      <c r="J7" s="267"/>
      <c r="K7" s="76"/>
      <c r="L7" s="76"/>
    </row>
    <row r="8" ht="15" customHeight="1" spans="1:12">
      <c r="A8" s="272" t="s">
        <v>85</v>
      </c>
      <c r="B8" s="272" t="s">
        <v>86</v>
      </c>
      <c r="C8" s="272" t="s">
        <v>86</v>
      </c>
      <c r="D8" s="272" t="s">
        <v>87</v>
      </c>
      <c r="E8" s="129" t="s">
        <v>88</v>
      </c>
      <c r="F8" s="150">
        <f t="shared" ref="F8:F15" si="0">G8+H8</f>
        <v>38300849</v>
      </c>
      <c r="G8" s="150">
        <f>SUBTOTAL(9,G9:G15)</f>
        <v>38300849</v>
      </c>
      <c r="H8" s="267"/>
      <c r="I8" s="267"/>
      <c r="J8" s="267"/>
      <c r="K8" s="76"/>
      <c r="L8" s="76"/>
    </row>
    <row r="9" ht="15" customHeight="1" spans="1:12">
      <c r="A9" s="272" t="s">
        <v>85</v>
      </c>
      <c r="B9" s="272" t="s">
        <v>89</v>
      </c>
      <c r="C9" s="272" t="s">
        <v>90</v>
      </c>
      <c r="D9" s="272" t="s">
        <v>87</v>
      </c>
      <c r="E9" s="129" t="s">
        <v>91</v>
      </c>
      <c r="F9" s="150">
        <f t="shared" si="0"/>
        <v>28918271</v>
      </c>
      <c r="G9" s="150">
        <v>28918271</v>
      </c>
      <c r="H9" s="267"/>
      <c r="I9" s="267"/>
      <c r="J9" s="267"/>
      <c r="K9" s="76"/>
      <c r="L9" s="76"/>
    </row>
    <row r="10" ht="15" customHeight="1" spans="1:12">
      <c r="A10" s="272" t="s">
        <v>85</v>
      </c>
      <c r="B10" s="272" t="s">
        <v>89</v>
      </c>
      <c r="C10" s="272" t="s">
        <v>89</v>
      </c>
      <c r="D10" s="272" t="s">
        <v>87</v>
      </c>
      <c r="E10" s="129" t="s">
        <v>92</v>
      </c>
      <c r="F10" s="150">
        <f t="shared" si="0"/>
        <v>200000</v>
      </c>
      <c r="G10" s="150">
        <v>200000</v>
      </c>
      <c r="H10" s="267"/>
      <c r="I10" s="267"/>
      <c r="J10" s="267"/>
      <c r="K10" s="76"/>
      <c r="L10" s="76"/>
    </row>
    <row r="11" ht="15" customHeight="1" spans="1:12">
      <c r="A11" s="272" t="s">
        <v>93</v>
      </c>
      <c r="B11" s="272" t="s">
        <v>94</v>
      </c>
      <c r="C11" s="272" t="s">
        <v>94</v>
      </c>
      <c r="D11" s="272" t="s">
        <v>87</v>
      </c>
      <c r="E11" s="129" t="s">
        <v>95</v>
      </c>
      <c r="F11" s="150">
        <f t="shared" si="0"/>
        <v>2872831</v>
      </c>
      <c r="G11" s="150">
        <v>2872831</v>
      </c>
      <c r="H11" s="267"/>
      <c r="I11" s="267"/>
      <c r="J11" s="267"/>
      <c r="K11" s="76"/>
      <c r="L11" s="76"/>
    </row>
    <row r="12" ht="15" customHeight="1" spans="1:12">
      <c r="A12" s="272" t="s">
        <v>93</v>
      </c>
      <c r="B12" s="272" t="s">
        <v>94</v>
      </c>
      <c r="C12" s="272" t="s">
        <v>96</v>
      </c>
      <c r="D12" s="272" t="s">
        <v>87</v>
      </c>
      <c r="E12" s="129" t="s">
        <v>97</v>
      </c>
      <c r="F12" s="150">
        <f t="shared" si="0"/>
        <v>1436416</v>
      </c>
      <c r="G12" s="150">
        <v>1436416</v>
      </c>
      <c r="H12" s="267"/>
      <c r="I12" s="267"/>
      <c r="J12" s="267"/>
      <c r="K12" s="76"/>
      <c r="L12" s="76"/>
    </row>
    <row r="13" ht="15" customHeight="1" spans="1:12">
      <c r="A13" s="272" t="s">
        <v>98</v>
      </c>
      <c r="B13" s="272" t="s">
        <v>99</v>
      </c>
      <c r="C13" s="272" t="s">
        <v>90</v>
      </c>
      <c r="D13" s="272" t="s">
        <v>87</v>
      </c>
      <c r="E13" s="129" t="s">
        <v>100</v>
      </c>
      <c r="F13" s="150">
        <f t="shared" si="0"/>
        <v>1569243</v>
      </c>
      <c r="G13" s="150">
        <v>1569243</v>
      </c>
      <c r="H13" s="267"/>
      <c r="I13" s="267"/>
      <c r="J13" s="267"/>
      <c r="K13" s="76"/>
      <c r="L13" s="76"/>
    </row>
    <row r="14" ht="15" customHeight="1" spans="1:12">
      <c r="A14" s="272" t="s">
        <v>98</v>
      </c>
      <c r="B14" s="272" t="s">
        <v>99</v>
      </c>
      <c r="C14" s="272" t="s">
        <v>101</v>
      </c>
      <c r="D14" s="272" t="s">
        <v>87</v>
      </c>
      <c r="E14" s="129" t="s">
        <v>102</v>
      </c>
      <c r="F14" s="150">
        <f t="shared" si="0"/>
        <v>509846</v>
      </c>
      <c r="G14" s="150">
        <v>509846</v>
      </c>
      <c r="H14" s="267"/>
      <c r="I14" s="267"/>
      <c r="J14" s="267"/>
      <c r="K14" s="76"/>
      <c r="L14" s="76"/>
    </row>
    <row r="15" ht="15" customHeight="1" spans="1:12">
      <c r="A15" s="272" t="s">
        <v>103</v>
      </c>
      <c r="B15" s="272" t="s">
        <v>89</v>
      </c>
      <c r="C15" s="272" t="s">
        <v>90</v>
      </c>
      <c r="D15" s="272" t="s">
        <v>87</v>
      </c>
      <c r="E15" s="129" t="s">
        <v>104</v>
      </c>
      <c r="F15" s="150">
        <f t="shared" si="0"/>
        <v>2794242</v>
      </c>
      <c r="G15" s="150">
        <v>2794242</v>
      </c>
      <c r="H15" s="267"/>
      <c r="I15" s="267"/>
      <c r="J15" s="267"/>
      <c r="K15" s="76"/>
      <c r="L15" s="76"/>
    </row>
    <row r="16" ht="20.1" customHeight="1" spans="1:12">
      <c r="A16" s="273"/>
      <c r="B16" s="273"/>
      <c r="C16" s="273"/>
      <c r="D16" s="274"/>
      <c r="E16" s="275"/>
      <c r="F16" s="276"/>
      <c r="G16" s="276"/>
      <c r="H16" s="276"/>
      <c r="I16" s="276"/>
      <c r="J16" s="276"/>
      <c r="K16" s="80"/>
      <c r="L16" s="80"/>
    </row>
    <row r="17" ht="20.1" customHeight="1" spans="1:12">
      <c r="A17" s="273"/>
      <c r="B17" s="273"/>
      <c r="C17" s="273"/>
      <c r="D17" s="274"/>
      <c r="E17" s="277"/>
      <c r="F17" s="276"/>
      <c r="G17" s="276"/>
      <c r="H17" s="276"/>
      <c r="I17" s="276"/>
      <c r="J17" s="276"/>
      <c r="K17" s="80"/>
      <c r="L17" s="80"/>
    </row>
    <row r="18" ht="20.1" customHeight="1" spans="1:12">
      <c r="A18" s="273"/>
      <c r="B18" s="273"/>
      <c r="C18" s="273"/>
      <c r="D18" s="273"/>
      <c r="E18" s="277"/>
      <c r="F18" s="276"/>
      <c r="G18" s="276"/>
      <c r="H18" s="276"/>
      <c r="I18" s="276"/>
      <c r="J18" s="276"/>
      <c r="K18" s="80"/>
      <c r="L18" s="80"/>
    </row>
    <row r="19" ht="20.1" customHeight="1" spans="1:12">
      <c r="A19" s="273"/>
      <c r="B19" s="273"/>
      <c r="C19" s="273"/>
      <c r="D19" s="273"/>
      <c r="E19" s="277"/>
      <c r="F19" s="276"/>
      <c r="G19" s="276"/>
      <c r="H19" s="276"/>
      <c r="I19" s="276"/>
      <c r="J19" s="276"/>
      <c r="K19" s="80"/>
      <c r="L19" s="80"/>
    </row>
    <row r="20" ht="20.1" customHeight="1" spans="1:12">
      <c r="A20" s="278"/>
      <c r="B20" s="278"/>
      <c r="C20" s="278"/>
      <c r="D20" s="278"/>
      <c r="E20" s="278"/>
      <c r="F20" s="279"/>
      <c r="G20" s="276"/>
      <c r="H20" s="276"/>
      <c r="I20" s="276"/>
      <c r="J20" s="276"/>
      <c r="K20" s="80"/>
      <c r="L20" s="80"/>
    </row>
    <row r="21" ht="20.1" customHeight="1" spans="1:12">
      <c r="A21" s="280"/>
      <c r="B21" s="280"/>
      <c r="C21" s="280"/>
      <c r="D21" s="280"/>
      <c r="E21" s="280"/>
      <c r="F21" s="279"/>
      <c r="G21" s="276"/>
      <c r="H21" s="276"/>
      <c r="I21" s="276"/>
      <c r="J21" s="276"/>
      <c r="K21" s="80"/>
      <c r="L21" s="80"/>
    </row>
    <row r="22" ht="20.1" customHeight="1" spans="1:12">
      <c r="A22" s="180"/>
      <c r="B22" s="180"/>
      <c r="C22" s="180"/>
      <c r="D22" s="180"/>
      <c r="E22" s="180"/>
      <c r="F22" s="180"/>
      <c r="G22" s="182"/>
      <c r="H22" s="182"/>
      <c r="I22" s="182"/>
      <c r="J22" s="182"/>
      <c r="K22" s="79"/>
      <c r="L22" s="79"/>
    </row>
    <row r="23" ht="20.1" customHeight="1" spans="1:12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79"/>
      <c r="L23" s="79"/>
    </row>
    <row r="24" ht="20.1" customHeight="1" spans="1:12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79"/>
      <c r="L24" s="79"/>
    </row>
    <row r="25" ht="20.1" customHeight="1" spans="1:12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79"/>
      <c r="L25" s="79"/>
    </row>
    <row r="26" ht="20.1" customHeight="1" spans="1:12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79"/>
      <c r="L26" s="79"/>
    </row>
    <row r="27" ht="20.1" customHeight="1" spans="1:12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79"/>
      <c r="L27" s="79"/>
    </row>
    <row r="28" ht="20.1" customHeight="1" spans="1:12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79"/>
      <c r="L28" s="79"/>
    </row>
    <row r="29" ht="20.1" customHeight="1" spans="1:12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79"/>
      <c r="L29" s="79"/>
    </row>
    <row r="30" ht="20.1" customHeight="1" spans="1:12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79"/>
      <c r="L30" s="79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H7" sqref="H7"/>
    </sheetView>
  </sheetViews>
  <sheetFormatPr defaultColWidth="9.16666666666667" defaultRowHeight="20.25" customHeight="1"/>
  <cols>
    <col min="1" max="1" width="31.5" customWidth="1"/>
    <col min="2" max="2" width="17.25" customWidth="1"/>
    <col min="3" max="3" width="31.5" customWidth="1"/>
    <col min="4" max="8" width="17.25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209"/>
      <c r="B1" s="209"/>
      <c r="C1" s="209"/>
      <c r="D1" s="209"/>
      <c r="E1" s="209"/>
      <c r="F1" s="209"/>
      <c r="G1" s="209"/>
      <c r="H1" s="49" t="s">
        <v>112</v>
      </c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</row>
    <row r="2" customHeight="1" spans="1:34">
      <c r="A2" s="45" t="s">
        <v>113</v>
      </c>
      <c r="B2" s="45"/>
      <c r="C2" s="45"/>
      <c r="D2" s="45"/>
      <c r="E2" s="45"/>
      <c r="F2" s="45"/>
      <c r="G2" s="45"/>
      <c r="H2" s="45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</row>
    <row r="3" customHeight="1" spans="1:34">
      <c r="A3" s="46" t="s">
        <v>6</v>
      </c>
      <c r="B3" s="210"/>
      <c r="C3" s="82"/>
      <c r="D3" s="82"/>
      <c r="E3" s="82"/>
      <c r="F3" s="82"/>
      <c r="G3" s="82"/>
      <c r="H3" s="49" t="s">
        <v>7</v>
      </c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</row>
    <row r="4" customHeight="1" spans="1:34">
      <c r="A4" s="211" t="s">
        <v>8</v>
      </c>
      <c r="B4" s="212"/>
      <c r="C4" s="211" t="s">
        <v>9</v>
      </c>
      <c r="D4" s="213"/>
      <c r="E4" s="213"/>
      <c r="F4" s="213"/>
      <c r="G4" s="213"/>
      <c r="H4" s="212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</row>
    <row r="5" ht="34.5" customHeight="1" spans="1:34">
      <c r="A5" s="214" t="s">
        <v>10</v>
      </c>
      <c r="B5" s="215" t="s">
        <v>114</v>
      </c>
      <c r="C5" s="214" t="s">
        <v>10</v>
      </c>
      <c r="D5" s="215" t="s">
        <v>62</v>
      </c>
      <c r="E5" s="215" t="s">
        <v>115</v>
      </c>
      <c r="F5" s="216" t="s">
        <v>116</v>
      </c>
      <c r="G5" s="215" t="s">
        <v>117</v>
      </c>
      <c r="H5" s="217" t="s">
        <v>118</v>
      </c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</row>
    <row r="6" customHeight="1" spans="1:34">
      <c r="A6" s="218" t="s">
        <v>119</v>
      </c>
      <c r="B6" s="219">
        <f>SUM(B7:B9)</f>
        <v>38300849</v>
      </c>
      <c r="C6" s="220" t="s">
        <v>120</v>
      </c>
      <c r="D6" s="219">
        <f>SUM(E6,F6,G6,H6)</f>
        <v>38300849</v>
      </c>
      <c r="E6" s="219">
        <f>SUM(E7:E36)</f>
        <v>38300849</v>
      </c>
      <c r="F6" s="221">
        <f>SUM(F7:F36)</f>
        <v>0</v>
      </c>
      <c r="G6" s="221">
        <f>SUM(G7:G36)</f>
        <v>0</v>
      </c>
      <c r="H6" s="221">
        <f>SUM(H7:H36)</f>
        <v>0</v>
      </c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</row>
    <row r="7" customHeight="1" spans="1:34">
      <c r="A7" s="218" t="s">
        <v>121</v>
      </c>
      <c r="B7" s="219">
        <f>'1'!B6</f>
        <v>38300849</v>
      </c>
      <c r="C7" s="220" t="s">
        <v>122</v>
      </c>
      <c r="D7" s="222">
        <f t="shared" ref="D7:D37" si="0">SUM(E7:H7)</f>
        <v>0</v>
      </c>
      <c r="E7" s="219"/>
      <c r="F7" s="221"/>
      <c r="G7" s="223" t="s">
        <v>86</v>
      </c>
      <c r="H7" s="221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</row>
    <row r="8" customHeight="1" spans="1:34">
      <c r="A8" s="218" t="s">
        <v>123</v>
      </c>
      <c r="B8" s="224"/>
      <c r="C8" s="220" t="s">
        <v>124</v>
      </c>
      <c r="D8" s="222">
        <f t="shared" si="0"/>
        <v>0</v>
      </c>
      <c r="E8" s="224"/>
      <c r="F8" s="225"/>
      <c r="G8" s="223" t="s">
        <v>86</v>
      </c>
      <c r="H8" s="225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</row>
    <row r="9" customHeight="1" spans="1:34">
      <c r="A9" s="218" t="s">
        <v>125</v>
      </c>
      <c r="B9" s="226"/>
      <c r="C9" s="220" t="s">
        <v>126</v>
      </c>
      <c r="D9" s="222">
        <f t="shared" si="0"/>
        <v>0</v>
      </c>
      <c r="E9" s="224"/>
      <c r="F9" s="225"/>
      <c r="G9" s="223" t="s">
        <v>86</v>
      </c>
      <c r="H9" s="225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</row>
    <row r="10" customHeight="1" spans="1:34">
      <c r="A10" s="218" t="s">
        <v>127</v>
      </c>
      <c r="B10" s="227"/>
      <c r="C10" s="220" t="s">
        <v>128</v>
      </c>
      <c r="D10" s="222">
        <f t="shared" si="0"/>
        <v>29118271</v>
      </c>
      <c r="E10" s="224">
        <f>'1'!D9</f>
        <v>29118271</v>
      </c>
      <c r="F10" s="225"/>
      <c r="G10" s="223" t="s">
        <v>86</v>
      </c>
      <c r="H10" s="225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</row>
    <row r="11" customHeight="1" spans="1:34">
      <c r="A11" s="218" t="s">
        <v>121</v>
      </c>
      <c r="B11" s="224"/>
      <c r="C11" s="220" t="s">
        <v>129</v>
      </c>
      <c r="D11" s="222">
        <f t="shared" si="0"/>
        <v>0</v>
      </c>
      <c r="E11" s="224"/>
      <c r="F11" s="225"/>
      <c r="G11" s="223" t="s">
        <v>86</v>
      </c>
      <c r="H11" s="225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</row>
    <row r="12" customHeight="1" spans="1:34">
      <c r="A12" s="218" t="s">
        <v>123</v>
      </c>
      <c r="B12" s="224"/>
      <c r="C12" s="220" t="s">
        <v>130</v>
      </c>
      <c r="D12" s="222">
        <f t="shared" si="0"/>
        <v>0</v>
      </c>
      <c r="E12" s="224"/>
      <c r="F12" s="225"/>
      <c r="G12" s="223" t="s">
        <v>86</v>
      </c>
      <c r="H12" s="225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</row>
    <row r="13" customHeight="1" spans="1:34">
      <c r="A13" s="218" t="s">
        <v>125</v>
      </c>
      <c r="B13" s="224"/>
      <c r="C13" s="220" t="s">
        <v>131</v>
      </c>
      <c r="D13" s="222">
        <f t="shared" si="0"/>
        <v>0</v>
      </c>
      <c r="E13" s="224"/>
      <c r="F13" s="225"/>
      <c r="G13" s="223" t="s">
        <v>86</v>
      </c>
      <c r="H13" s="225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</row>
    <row r="14" customHeight="1" spans="1:34">
      <c r="A14" s="218" t="s">
        <v>132</v>
      </c>
      <c r="B14" s="226"/>
      <c r="C14" s="220" t="s">
        <v>133</v>
      </c>
      <c r="D14" s="222">
        <f t="shared" si="0"/>
        <v>4309247</v>
      </c>
      <c r="E14" s="224">
        <f>'1'!D13</f>
        <v>4309247</v>
      </c>
      <c r="F14" s="225"/>
      <c r="G14" s="223" t="s">
        <v>86</v>
      </c>
      <c r="H14" s="225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</row>
    <row r="15" customHeight="1" spans="1:34">
      <c r="A15" s="228"/>
      <c r="B15" s="229"/>
      <c r="C15" s="220" t="s">
        <v>134</v>
      </c>
      <c r="D15" s="222">
        <f t="shared" si="0"/>
        <v>0</v>
      </c>
      <c r="E15" s="224"/>
      <c r="F15" s="225"/>
      <c r="G15" s="223" t="s">
        <v>86</v>
      </c>
      <c r="H15" s="225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</row>
    <row r="16" customHeight="1" spans="1:34">
      <c r="A16" s="228"/>
      <c r="B16" s="226"/>
      <c r="C16" s="220" t="s">
        <v>135</v>
      </c>
      <c r="D16" s="222">
        <f t="shared" si="0"/>
        <v>2079089</v>
      </c>
      <c r="E16" s="224">
        <f>'1'!D15</f>
        <v>2079089</v>
      </c>
      <c r="F16" s="225"/>
      <c r="G16" s="223" t="s">
        <v>86</v>
      </c>
      <c r="H16" s="225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</row>
    <row r="17" customHeight="1" spans="1:34">
      <c r="A17" s="228"/>
      <c r="B17" s="226"/>
      <c r="C17" s="220" t="s">
        <v>136</v>
      </c>
      <c r="D17" s="222">
        <f t="shared" si="0"/>
        <v>0</v>
      </c>
      <c r="E17" s="224"/>
      <c r="F17" s="225"/>
      <c r="G17" s="223" t="s">
        <v>86</v>
      </c>
      <c r="H17" s="225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</row>
    <row r="18" customHeight="1" spans="1:34">
      <c r="A18" s="228"/>
      <c r="B18" s="226"/>
      <c r="C18" s="220" t="s">
        <v>137</v>
      </c>
      <c r="D18" s="222">
        <f t="shared" si="0"/>
        <v>0</v>
      </c>
      <c r="E18" s="224"/>
      <c r="F18" s="225"/>
      <c r="G18" s="223" t="s">
        <v>86</v>
      </c>
      <c r="H18" s="225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</row>
    <row r="19" customHeight="1" spans="1:34">
      <c r="A19" s="228"/>
      <c r="B19" s="226"/>
      <c r="C19" s="220" t="s">
        <v>138</v>
      </c>
      <c r="D19" s="222">
        <f t="shared" si="0"/>
        <v>0</v>
      </c>
      <c r="E19" s="224"/>
      <c r="F19" s="225"/>
      <c r="G19" s="223" t="s">
        <v>86</v>
      </c>
      <c r="H19" s="225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</row>
    <row r="20" customHeight="1" spans="1:34">
      <c r="A20" s="228"/>
      <c r="B20" s="226"/>
      <c r="C20" s="220" t="s">
        <v>139</v>
      </c>
      <c r="D20" s="222">
        <f t="shared" si="0"/>
        <v>0</v>
      </c>
      <c r="E20" s="224"/>
      <c r="F20" s="225"/>
      <c r="G20" s="223" t="s">
        <v>86</v>
      </c>
      <c r="H20" s="225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</row>
    <row r="21" customHeight="1" spans="1:34">
      <c r="A21" s="228"/>
      <c r="B21" s="226"/>
      <c r="C21" s="220" t="s">
        <v>140</v>
      </c>
      <c r="D21" s="222">
        <f t="shared" si="0"/>
        <v>0</v>
      </c>
      <c r="E21" s="224"/>
      <c r="F21" s="225"/>
      <c r="G21" s="223" t="s">
        <v>86</v>
      </c>
      <c r="H21" s="225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</row>
    <row r="22" customHeight="1" spans="1:34">
      <c r="A22" s="228"/>
      <c r="B22" s="226"/>
      <c r="C22" s="220" t="s">
        <v>141</v>
      </c>
      <c r="D22" s="222">
        <f t="shared" si="0"/>
        <v>0</v>
      </c>
      <c r="E22" s="224"/>
      <c r="F22" s="225"/>
      <c r="G22" s="223" t="s">
        <v>86</v>
      </c>
      <c r="H22" s="225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</row>
    <row r="23" customHeight="1" spans="1:34">
      <c r="A23" s="228"/>
      <c r="B23" s="226"/>
      <c r="C23" s="220" t="s">
        <v>142</v>
      </c>
      <c r="D23" s="222">
        <f t="shared" si="0"/>
        <v>0</v>
      </c>
      <c r="E23" s="224"/>
      <c r="F23" s="225"/>
      <c r="G23" s="223" t="s">
        <v>86</v>
      </c>
      <c r="H23" s="225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</row>
    <row r="24" customHeight="1" spans="1:34">
      <c r="A24" s="228"/>
      <c r="B24" s="226"/>
      <c r="C24" s="220" t="s">
        <v>143</v>
      </c>
      <c r="D24" s="222">
        <f t="shared" si="0"/>
        <v>0</v>
      </c>
      <c r="E24" s="224"/>
      <c r="F24" s="225"/>
      <c r="G24" s="223" t="s">
        <v>86</v>
      </c>
      <c r="H24" s="225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</row>
    <row r="25" customHeight="1" spans="1:34">
      <c r="A25" s="228"/>
      <c r="B25" s="226"/>
      <c r="C25" s="220" t="s">
        <v>144</v>
      </c>
      <c r="D25" s="222">
        <f t="shared" si="0"/>
        <v>0</v>
      </c>
      <c r="E25" s="224"/>
      <c r="F25" s="225"/>
      <c r="G25" s="223" t="s">
        <v>86</v>
      </c>
      <c r="H25" s="225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</row>
    <row r="26" customHeight="1" spans="1:34">
      <c r="A26" s="218"/>
      <c r="B26" s="226"/>
      <c r="C26" s="220" t="s">
        <v>145</v>
      </c>
      <c r="D26" s="222">
        <f>SUM(E26:H26)</f>
        <v>2794242</v>
      </c>
      <c r="E26" s="224">
        <f>'1'!D25</f>
        <v>2794242</v>
      </c>
      <c r="F26" s="225"/>
      <c r="G26" s="223" t="s">
        <v>86</v>
      </c>
      <c r="H26" s="225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</row>
    <row r="27" customHeight="1" spans="1:34">
      <c r="A27" s="218"/>
      <c r="B27" s="226"/>
      <c r="C27" s="220" t="s">
        <v>146</v>
      </c>
      <c r="D27" s="222">
        <f>SUM(E27:H27)</f>
        <v>0</v>
      </c>
      <c r="E27" s="224"/>
      <c r="F27" s="225"/>
      <c r="G27" s="223" t="s">
        <v>86</v>
      </c>
      <c r="H27" s="225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</row>
    <row r="28" customHeight="1" spans="1:34">
      <c r="A28" s="218"/>
      <c r="B28" s="226"/>
      <c r="C28" s="220" t="s">
        <v>147</v>
      </c>
      <c r="D28" s="222">
        <f>SUM(E28:H28)</f>
        <v>0</v>
      </c>
      <c r="E28" s="224"/>
      <c r="F28" s="225"/>
      <c r="G28" s="223" t="s">
        <v>86</v>
      </c>
      <c r="H28" s="225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</row>
    <row r="29" customHeight="1" spans="1:34">
      <c r="A29" s="218"/>
      <c r="B29" s="226"/>
      <c r="C29" s="220" t="s">
        <v>148</v>
      </c>
      <c r="D29" s="222"/>
      <c r="E29" s="224"/>
      <c r="F29" s="225"/>
      <c r="G29" s="223"/>
      <c r="H29" s="225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</row>
    <row r="30" customHeight="1" spans="1:34">
      <c r="A30" s="218"/>
      <c r="B30" s="226"/>
      <c r="C30" s="220" t="s">
        <v>149</v>
      </c>
      <c r="D30" s="222">
        <f>SUM(E30:H30)</f>
        <v>0</v>
      </c>
      <c r="E30" s="224"/>
      <c r="F30" s="225"/>
      <c r="G30" s="223" t="s">
        <v>86</v>
      </c>
      <c r="H30" s="225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</row>
    <row r="31" customHeight="1" spans="1:34">
      <c r="A31" s="218"/>
      <c r="B31" s="226"/>
      <c r="C31" s="220" t="s">
        <v>150</v>
      </c>
      <c r="D31" s="222">
        <f>SUM(E31:H31)</f>
        <v>0</v>
      </c>
      <c r="E31" s="224"/>
      <c r="F31" s="225"/>
      <c r="G31" s="223" t="s">
        <v>86</v>
      </c>
      <c r="H31" s="225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</row>
    <row r="32" customHeight="1" spans="1:34">
      <c r="A32" s="218"/>
      <c r="B32" s="226"/>
      <c r="C32" s="220" t="s">
        <v>151</v>
      </c>
      <c r="D32" s="222">
        <f>SUM(E32:H32)</f>
        <v>0</v>
      </c>
      <c r="E32" s="224"/>
      <c r="F32" s="225"/>
      <c r="G32" s="223" t="s">
        <v>86</v>
      </c>
      <c r="H32" s="225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</row>
    <row r="33" customHeight="1" spans="1:34">
      <c r="A33" s="218"/>
      <c r="B33" s="226"/>
      <c r="C33" s="220" t="s">
        <v>152</v>
      </c>
      <c r="D33" s="222">
        <f>SUM(E33:H33)</f>
        <v>0</v>
      </c>
      <c r="E33" s="224"/>
      <c r="F33" s="225"/>
      <c r="G33" s="223" t="s">
        <v>86</v>
      </c>
      <c r="H33" s="225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</row>
    <row r="34" customHeight="1" spans="1:34">
      <c r="A34" s="218"/>
      <c r="B34" s="226"/>
      <c r="C34" s="220" t="s">
        <v>153</v>
      </c>
      <c r="D34" s="222">
        <f>SUM(E34:H34)</f>
        <v>0</v>
      </c>
      <c r="E34" s="224"/>
      <c r="F34" s="225"/>
      <c r="G34" s="223" t="s">
        <v>86</v>
      </c>
      <c r="H34" s="225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</row>
    <row r="35" customHeight="1" spans="1:34">
      <c r="A35" s="218"/>
      <c r="B35" s="226"/>
      <c r="C35" s="220" t="s">
        <v>154</v>
      </c>
      <c r="D35" s="222">
        <f>SUM(E35:H35)</f>
        <v>0</v>
      </c>
      <c r="E35" s="230"/>
      <c r="F35" s="231"/>
      <c r="G35" s="232" t="s">
        <v>86</v>
      </c>
      <c r="H35" s="231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</row>
    <row r="36" customHeight="1" spans="1:34">
      <c r="A36" s="233"/>
      <c r="B36" s="234"/>
      <c r="C36" s="235" t="s">
        <v>155</v>
      </c>
      <c r="D36" s="222">
        <f>SUM(E36:H36)</f>
        <v>0</v>
      </c>
      <c r="E36" s="236"/>
      <c r="F36" s="237"/>
      <c r="G36" s="238"/>
      <c r="H36" s="239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</row>
    <row r="37" customHeight="1" spans="1:34">
      <c r="A37" s="218"/>
      <c r="B37" s="226"/>
      <c r="C37" s="240" t="s">
        <v>156</v>
      </c>
      <c r="D37" s="222">
        <f>SUM(E37:H37)</f>
        <v>0</v>
      </c>
      <c r="E37" s="226"/>
      <c r="F37" s="241"/>
      <c r="G37" s="242"/>
      <c r="H37" s="243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</row>
    <row r="38" customHeight="1" spans="1:34">
      <c r="A38" s="218"/>
      <c r="B38" s="244"/>
      <c r="C38" s="240"/>
      <c r="D38" s="222"/>
      <c r="E38" s="245"/>
      <c r="F38" s="246"/>
      <c r="G38" s="247"/>
      <c r="H38" s="248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</row>
    <row r="39" customHeight="1" spans="1:34">
      <c r="A39" s="233" t="s">
        <v>57</v>
      </c>
      <c r="B39" s="249">
        <f>SUM(B6,B10)</f>
        <v>38300849</v>
      </c>
      <c r="C39" s="235" t="s">
        <v>58</v>
      </c>
      <c r="D39" s="222">
        <f>SUM(E39:H39)</f>
        <v>38300849</v>
      </c>
      <c r="E39" s="250">
        <f>SUM(E7:E37)</f>
        <v>38300849</v>
      </c>
      <c r="F39" s="251">
        <f>SUM(F7:F37)</f>
        <v>0</v>
      </c>
      <c r="G39" s="252">
        <f>SUM(G7:G37)</f>
        <v>0</v>
      </c>
      <c r="H39" s="253">
        <f>SUM(H7:H37)</f>
        <v>0</v>
      </c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</row>
    <row r="40" customHeight="1" spans="1:34">
      <c r="A40" s="254"/>
      <c r="B40" s="255"/>
      <c r="C40" s="256"/>
      <c r="D40" s="256"/>
      <c r="E40" s="256"/>
      <c r="F40" s="256"/>
      <c r="G40" s="256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055555555556" right="0.393055555555556" top="0.786805555555556" bottom="0.393055555555556" header="0" footer="0"/>
  <pageSetup paperSize="9" scale="70" orientation="portrait" errors="blank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6"/>
  <sheetViews>
    <sheetView showGridLines="0" showZeros="0" workbookViewId="0">
      <selection activeCell="I19" sqref="I19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8" width="14.75" customWidth="1"/>
    <col min="9" max="9" width="14.625" customWidth="1"/>
    <col min="10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42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4" t="s">
        <v>157</v>
      </c>
    </row>
    <row r="2" s="196" customFormat="1" ht="20.1" customHeight="1" spans="1:35">
      <c r="A2" s="45" t="s">
        <v>158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ht="20.1" customHeight="1" spans="1:35">
      <c r="A3" s="46" t="s">
        <v>6</v>
      </c>
      <c r="B3" s="47"/>
      <c r="C3" s="47"/>
      <c r="D3" s="47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44" t="s">
        <v>7</v>
      </c>
    </row>
    <row r="4" ht="20.1" customHeight="1" spans="1:35">
      <c r="A4" s="50" t="s">
        <v>61</v>
      </c>
      <c r="B4" s="51"/>
      <c r="C4" s="197"/>
      <c r="D4" s="52"/>
      <c r="E4" s="198" t="s">
        <v>159</v>
      </c>
      <c r="F4" s="190" t="s">
        <v>160</v>
      </c>
      <c r="G4" s="199"/>
      <c r="H4" s="199"/>
      <c r="I4" s="199"/>
      <c r="J4" s="199"/>
      <c r="K4" s="199"/>
      <c r="L4" s="199"/>
      <c r="M4" s="199"/>
      <c r="N4" s="199"/>
      <c r="O4" s="191"/>
      <c r="P4" s="190" t="s">
        <v>161</v>
      </c>
      <c r="Q4" s="199"/>
      <c r="R4" s="199"/>
      <c r="S4" s="199"/>
      <c r="T4" s="199"/>
      <c r="U4" s="199"/>
      <c r="V4" s="199"/>
      <c r="W4" s="199"/>
      <c r="X4" s="199"/>
      <c r="Y4" s="191"/>
      <c r="Z4" s="190" t="s">
        <v>162</v>
      </c>
      <c r="AA4" s="199"/>
      <c r="AB4" s="199"/>
      <c r="AC4" s="199"/>
      <c r="AD4" s="199"/>
      <c r="AE4" s="199"/>
      <c r="AF4" s="199"/>
      <c r="AG4" s="199"/>
      <c r="AH4" s="199"/>
      <c r="AI4" s="191"/>
    </row>
    <row r="5" ht="21" customHeight="1" spans="1:35">
      <c r="A5" s="50" t="s">
        <v>70</v>
      </c>
      <c r="B5" s="51"/>
      <c r="C5" s="166" t="s">
        <v>71</v>
      </c>
      <c r="D5" s="200" t="s">
        <v>72</v>
      </c>
      <c r="E5" s="85"/>
      <c r="F5" s="166" t="s">
        <v>62</v>
      </c>
      <c r="G5" s="166" t="s">
        <v>163</v>
      </c>
      <c r="H5" s="166"/>
      <c r="I5" s="166"/>
      <c r="J5" s="166" t="s">
        <v>164</v>
      </c>
      <c r="K5" s="166"/>
      <c r="L5" s="166"/>
      <c r="M5" s="166" t="s">
        <v>165</v>
      </c>
      <c r="N5" s="166"/>
      <c r="O5" s="166"/>
      <c r="P5" s="166" t="s">
        <v>62</v>
      </c>
      <c r="Q5" s="166" t="s">
        <v>163</v>
      </c>
      <c r="R5" s="166"/>
      <c r="S5" s="166"/>
      <c r="T5" s="166" t="s">
        <v>164</v>
      </c>
      <c r="U5" s="166"/>
      <c r="V5" s="166"/>
      <c r="W5" s="166" t="s">
        <v>165</v>
      </c>
      <c r="X5" s="166"/>
      <c r="Y5" s="166"/>
      <c r="Z5" s="166" t="s">
        <v>62</v>
      </c>
      <c r="AA5" s="166" t="s">
        <v>163</v>
      </c>
      <c r="AB5" s="166"/>
      <c r="AC5" s="166"/>
      <c r="AD5" s="166" t="s">
        <v>164</v>
      </c>
      <c r="AE5" s="166"/>
      <c r="AF5" s="166"/>
      <c r="AG5" s="166" t="s">
        <v>165</v>
      </c>
      <c r="AH5" s="166"/>
      <c r="AI5" s="166"/>
    </row>
    <row r="6" ht="25" customHeight="1" spans="1:35">
      <c r="A6" s="59" t="s">
        <v>82</v>
      </c>
      <c r="B6" s="201" t="s">
        <v>83</v>
      </c>
      <c r="C6" s="166"/>
      <c r="D6" s="202"/>
      <c r="E6" s="62"/>
      <c r="F6" s="171"/>
      <c r="G6" s="171" t="s">
        <v>77</v>
      </c>
      <c r="H6" s="171" t="s">
        <v>107</v>
      </c>
      <c r="I6" s="171" t="s">
        <v>108</v>
      </c>
      <c r="J6" s="171" t="s">
        <v>77</v>
      </c>
      <c r="K6" s="171" t="s">
        <v>107</v>
      </c>
      <c r="L6" s="171" t="s">
        <v>108</v>
      </c>
      <c r="M6" s="171" t="s">
        <v>77</v>
      </c>
      <c r="N6" s="171" t="s">
        <v>107</v>
      </c>
      <c r="O6" s="171" t="s">
        <v>108</v>
      </c>
      <c r="P6" s="171"/>
      <c r="Q6" s="171" t="s">
        <v>77</v>
      </c>
      <c r="R6" s="171" t="s">
        <v>107</v>
      </c>
      <c r="S6" s="171" t="s">
        <v>108</v>
      </c>
      <c r="T6" s="171" t="s">
        <v>77</v>
      </c>
      <c r="U6" s="171" t="s">
        <v>107</v>
      </c>
      <c r="V6" s="171" t="s">
        <v>108</v>
      </c>
      <c r="W6" s="171" t="s">
        <v>77</v>
      </c>
      <c r="X6" s="171" t="s">
        <v>107</v>
      </c>
      <c r="Y6" s="171" t="s">
        <v>108</v>
      </c>
      <c r="Z6" s="171"/>
      <c r="AA6" s="171" t="s">
        <v>77</v>
      </c>
      <c r="AB6" s="171" t="s">
        <v>107</v>
      </c>
      <c r="AC6" s="171" t="s">
        <v>108</v>
      </c>
      <c r="AD6" s="171" t="s">
        <v>77</v>
      </c>
      <c r="AE6" s="171" t="s">
        <v>107</v>
      </c>
      <c r="AF6" s="171" t="s">
        <v>108</v>
      </c>
      <c r="AG6" s="171" t="s">
        <v>77</v>
      </c>
      <c r="AH6" s="171" t="s">
        <v>107</v>
      </c>
      <c r="AI6" s="171" t="s">
        <v>108</v>
      </c>
    </row>
    <row r="7" ht="25" customHeight="1" spans="1:35">
      <c r="A7" s="203"/>
      <c r="B7" s="203"/>
      <c r="C7" s="203"/>
      <c r="D7" s="204" t="s">
        <v>62</v>
      </c>
      <c r="E7" s="205">
        <f t="shared" ref="E7:E24" si="0">SUM(F7,P7,Z7)</f>
        <v>38300849</v>
      </c>
      <c r="F7" s="205">
        <f t="shared" ref="F7:F24" si="1">G7+J7+M7</f>
        <v>38300849</v>
      </c>
      <c r="G7" s="205">
        <f t="shared" ref="G7:G24" si="2">SUM(H7:I7)</f>
        <v>38300849</v>
      </c>
      <c r="H7" s="205">
        <f>H8</f>
        <v>38300849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</row>
    <row r="8" ht="25" customHeight="1" spans="1:35">
      <c r="A8" s="206" t="s">
        <v>86</v>
      </c>
      <c r="B8" s="206" t="s">
        <v>86</v>
      </c>
      <c r="C8" s="206" t="s">
        <v>87</v>
      </c>
      <c r="D8" s="207" t="s">
        <v>1</v>
      </c>
      <c r="E8" s="205">
        <f t="shared" si="0"/>
        <v>38300849</v>
      </c>
      <c r="F8" s="205">
        <f t="shared" si="1"/>
        <v>38300849</v>
      </c>
      <c r="G8" s="205">
        <f t="shared" si="2"/>
        <v>38300849</v>
      </c>
      <c r="H8" s="205">
        <f>H9+H14+H22</f>
        <v>38300849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</row>
    <row r="9" ht="25" customHeight="1" spans="1:35">
      <c r="A9" s="206" t="s">
        <v>166</v>
      </c>
      <c r="B9" s="206" t="s">
        <v>86</v>
      </c>
      <c r="C9" s="206" t="s">
        <v>87</v>
      </c>
      <c r="D9" s="207" t="s">
        <v>167</v>
      </c>
      <c r="E9" s="205">
        <f t="shared" si="0"/>
        <v>33919013</v>
      </c>
      <c r="F9" s="205">
        <f t="shared" si="1"/>
        <v>33919013</v>
      </c>
      <c r="G9" s="205">
        <f t="shared" si="2"/>
        <v>33919013</v>
      </c>
      <c r="H9" s="205">
        <f>SUM(H10:H13)</f>
        <v>33919013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</row>
    <row r="10" ht="25" customHeight="1" spans="1:35">
      <c r="A10" s="206" t="s">
        <v>166</v>
      </c>
      <c r="B10" s="206" t="s">
        <v>90</v>
      </c>
      <c r="C10" s="206" t="s">
        <v>87</v>
      </c>
      <c r="D10" s="208" t="s">
        <v>168</v>
      </c>
      <c r="E10" s="205">
        <f t="shared" si="0"/>
        <v>18818282</v>
      </c>
      <c r="F10" s="205">
        <f t="shared" si="1"/>
        <v>18818282</v>
      </c>
      <c r="G10" s="205">
        <f t="shared" si="2"/>
        <v>18818282</v>
      </c>
      <c r="H10" s="205">
        <v>18818282</v>
      </c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ht="25" customHeight="1" spans="1:35">
      <c r="A11" s="206" t="s">
        <v>166</v>
      </c>
      <c r="B11" s="206" t="s">
        <v>89</v>
      </c>
      <c r="C11" s="206" t="s">
        <v>87</v>
      </c>
      <c r="D11" s="208" t="s">
        <v>169</v>
      </c>
      <c r="E11" s="205">
        <f t="shared" si="0"/>
        <v>6622049</v>
      </c>
      <c r="F11" s="205">
        <f t="shared" si="1"/>
        <v>6622049</v>
      </c>
      <c r="G11" s="205">
        <f t="shared" si="2"/>
        <v>6622049</v>
      </c>
      <c r="H11" s="205">
        <v>6622049</v>
      </c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</row>
    <row r="12" ht="25" customHeight="1" spans="1:35">
      <c r="A12" s="206" t="s">
        <v>166</v>
      </c>
      <c r="B12" s="206" t="s">
        <v>101</v>
      </c>
      <c r="C12" s="206" t="s">
        <v>87</v>
      </c>
      <c r="D12" s="208" t="s">
        <v>170</v>
      </c>
      <c r="E12" s="205">
        <f t="shared" si="0"/>
        <v>2794242</v>
      </c>
      <c r="F12" s="205">
        <f t="shared" si="1"/>
        <v>2794242</v>
      </c>
      <c r="G12" s="205">
        <f t="shared" si="2"/>
        <v>2794242</v>
      </c>
      <c r="H12" s="205">
        <v>2794242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</row>
    <row r="13" ht="25" customHeight="1" spans="1:35">
      <c r="A13" s="206" t="s">
        <v>166</v>
      </c>
      <c r="B13" s="206" t="s">
        <v>171</v>
      </c>
      <c r="C13" s="206" t="s">
        <v>87</v>
      </c>
      <c r="D13" s="208" t="s">
        <v>172</v>
      </c>
      <c r="E13" s="205">
        <f t="shared" si="0"/>
        <v>5684440</v>
      </c>
      <c r="F13" s="205">
        <f t="shared" si="1"/>
        <v>5684440</v>
      </c>
      <c r="G13" s="205">
        <f t="shared" si="2"/>
        <v>5684440</v>
      </c>
      <c r="H13" s="205">
        <v>5684440</v>
      </c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</row>
    <row r="14" ht="25" customHeight="1" spans="1:35">
      <c r="A14" s="206" t="s">
        <v>173</v>
      </c>
      <c r="B14" s="206" t="s">
        <v>86</v>
      </c>
      <c r="C14" s="206" t="s">
        <v>87</v>
      </c>
      <c r="D14" s="207" t="s">
        <v>174</v>
      </c>
      <c r="E14" s="205">
        <f t="shared" si="0"/>
        <v>3840000</v>
      </c>
      <c r="F14" s="205">
        <f t="shared" si="1"/>
        <v>3840000</v>
      </c>
      <c r="G14" s="205">
        <f t="shared" si="2"/>
        <v>3840000</v>
      </c>
      <c r="H14" s="205">
        <f>SUM(H15:H21)</f>
        <v>3840000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</row>
    <row r="15" ht="25" customHeight="1" spans="1:35">
      <c r="A15" s="206" t="s">
        <v>173</v>
      </c>
      <c r="B15" s="206" t="s">
        <v>90</v>
      </c>
      <c r="C15" s="206" t="s">
        <v>87</v>
      </c>
      <c r="D15" s="208" t="s">
        <v>175</v>
      </c>
      <c r="E15" s="205">
        <f t="shared" si="0"/>
        <v>1564900</v>
      </c>
      <c r="F15" s="205">
        <f t="shared" si="1"/>
        <v>1564900</v>
      </c>
      <c r="G15" s="205">
        <f t="shared" si="2"/>
        <v>1564900</v>
      </c>
      <c r="H15" s="205">
        <v>1564900</v>
      </c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</row>
    <row r="16" ht="25" customHeight="1" spans="1:35">
      <c r="A16" s="206" t="s">
        <v>173</v>
      </c>
      <c r="B16" s="206" t="s">
        <v>101</v>
      </c>
      <c r="C16" s="206" t="s">
        <v>87</v>
      </c>
      <c r="D16" s="208" t="s">
        <v>176</v>
      </c>
      <c r="E16" s="205">
        <f t="shared" si="0"/>
        <v>30000</v>
      </c>
      <c r="F16" s="205">
        <f t="shared" si="1"/>
        <v>30000</v>
      </c>
      <c r="G16" s="205">
        <f t="shared" si="2"/>
        <v>30000</v>
      </c>
      <c r="H16" s="205">
        <v>30000</v>
      </c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ht="25" customHeight="1" spans="1:35">
      <c r="A17" s="206" t="s">
        <v>173</v>
      </c>
      <c r="B17" s="206" t="s">
        <v>94</v>
      </c>
      <c r="C17" s="206" t="s">
        <v>87</v>
      </c>
      <c r="D17" s="208" t="s">
        <v>177</v>
      </c>
      <c r="E17" s="205">
        <f t="shared" si="0"/>
        <v>1000000</v>
      </c>
      <c r="F17" s="205">
        <f t="shared" si="1"/>
        <v>1000000</v>
      </c>
      <c r="G17" s="205">
        <f t="shared" si="2"/>
        <v>1000000</v>
      </c>
      <c r="H17" s="205">
        <v>1000000</v>
      </c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</row>
    <row r="18" ht="25" customHeight="1" spans="1:35">
      <c r="A18" s="206" t="s">
        <v>173</v>
      </c>
      <c r="B18" s="206" t="s">
        <v>96</v>
      </c>
      <c r="C18" s="206" t="s">
        <v>87</v>
      </c>
      <c r="D18" s="208" t="s">
        <v>178</v>
      </c>
      <c r="E18" s="205">
        <f t="shared" si="0"/>
        <v>10000</v>
      </c>
      <c r="F18" s="205">
        <f t="shared" si="1"/>
        <v>10000</v>
      </c>
      <c r="G18" s="205">
        <f t="shared" si="2"/>
        <v>10000</v>
      </c>
      <c r="H18" s="205">
        <v>10000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ht="25" customHeight="1" spans="1:35">
      <c r="A19" s="206" t="s">
        <v>173</v>
      </c>
      <c r="B19" s="206" t="s">
        <v>179</v>
      </c>
      <c r="C19" s="206" t="s">
        <v>87</v>
      </c>
      <c r="D19" s="208" t="s">
        <v>180</v>
      </c>
      <c r="E19" s="205">
        <f t="shared" si="0"/>
        <v>50000</v>
      </c>
      <c r="F19" s="205">
        <f t="shared" si="1"/>
        <v>50000</v>
      </c>
      <c r="G19" s="205">
        <f t="shared" si="2"/>
        <v>50000</v>
      </c>
      <c r="H19" s="205">
        <v>50000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</row>
    <row r="20" ht="25" customHeight="1" spans="1:35">
      <c r="A20" s="206" t="s">
        <v>173</v>
      </c>
      <c r="B20" s="206" t="s">
        <v>181</v>
      </c>
      <c r="C20" s="206" t="s">
        <v>87</v>
      </c>
      <c r="D20" s="208" t="s">
        <v>182</v>
      </c>
      <c r="E20" s="205">
        <f t="shared" si="0"/>
        <v>975000</v>
      </c>
      <c r="F20" s="205">
        <f t="shared" si="1"/>
        <v>975000</v>
      </c>
      <c r="G20" s="205">
        <f t="shared" si="2"/>
        <v>975000</v>
      </c>
      <c r="H20" s="205">
        <v>975000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</row>
    <row r="21" ht="25" customHeight="1" spans="1:35">
      <c r="A21" s="206" t="s">
        <v>173</v>
      </c>
      <c r="B21" s="206" t="s">
        <v>171</v>
      </c>
      <c r="C21" s="206" t="s">
        <v>87</v>
      </c>
      <c r="D21" s="208" t="s">
        <v>183</v>
      </c>
      <c r="E21" s="205">
        <f t="shared" si="0"/>
        <v>210100</v>
      </c>
      <c r="F21" s="205">
        <f t="shared" si="1"/>
        <v>210100</v>
      </c>
      <c r="G21" s="205">
        <f t="shared" si="2"/>
        <v>210100</v>
      </c>
      <c r="H21" s="205">
        <v>210100</v>
      </c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</row>
    <row r="22" ht="25" customHeight="1" spans="1:35">
      <c r="A22" s="206" t="s">
        <v>184</v>
      </c>
      <c r="B22" s="206"/>
      <c r="C22" s="206" t="s">
        <v>87</v>
      </c>
      <c r="D22" s="207" t="s">
        <v>185</v>
      </c>
      <c r="E22" s="205">
        <f t="shared" si="0"/>
        <v>541836</v>
      </c>
      <c r="F22" s="205">
        <f t="shared" si="1"/>
        <v>541836</v>
      </c>
      <c r="G22" s="205">
        <f t="shared" si="2"/>
        <v>541836</v>
      </c>
      <c r="H22" s="205">
        <f>SUM(H23:H24)</f>
        <v>541836</v>
      </c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</row>
    <row r="23" ht="25" customHeight="1" spans="1:35">
      <c r="A23" s="206" t="s">
        <v>184</v>
      </c>
      <c r="B23" s="206" t="s">
        <v>90</v>
      </c>
      <c r="C23" s="206" t="s">
        <v>87</v>
      </c>
      <c r="D23" s="208" t="s">
        <v>186</v>
      </c>
      <c r="E23" s="205">
        <f t="shared" si="0"/>
        <v>521836</v>
      </c>
      <c r="F23" s="205">
        <f t="shared" si="1"/>
        <v>521836</v>
      </c>
      <c r="G23" s="205">
        <f t="shared" si="2"/>
        <v>521836</v>
      </c>
      <c r="H23" s="205">
        <v>521836</v>
      </c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</row>
    <row r="24" ht="25" customHeight="1" spans="1:35">
      <c r="A24" s="206" t="s">
        <v>184</v>
      </c>
      <c r="B24" s="206" t="s">
        <v>171</v>
      </c>
      <c r="C24" s="206" t="s">
        <v>87</v>
      </c>
      <c r="D24" s="208" t="s">
        <v>187</v>
      </c>
      <c r="E24" s="205">
        <f t="shared" si="0"/>
        <v>20000</v>
      </c>
      <c r="F24" s="205">
        <f t="shared" si="1"/>
        <v>20000</v>
      </c>
      <c r="G24" s="205">
        <f t="shared" si="2"/>
        <v>20000</v>
      </c>
      <c r="H24" s="205">
        <v>20000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</row>
    <row r="25" ht="20.1" customHeight="1" spans="1:35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0"/>
      <c r="R25" s="182"/>
      <c r="S25" s="182"/>
      <c r="T25" s="182"/>
      <c r="U25" s="182"/>
      <c r="V25" s="180"/>
      <c r="W25" s="180"/>
      <c r="X25" s="180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</row>
    <row r="26" ht="20.1" customHeight="1" spans="1:3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0"/>
      <c r="R26" s="182"/>
      <c r="S26" s="182"/>
      <c r="T26" s="182"/>
      <c r="U26" s="182"/>
      <c r="V26" s="180"/>
      <c r="W26" s="180"/>
      <c r="X26" s="180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</row>
    <row r="27" ht="20.1" customHeight="1" spans="1:3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0"/>
      <c r="R27" s="182"/>
      <c r="S27" s="182"/>
      <c r="T27" s="182"/>
      <c r="U27" s="182"/>
      <c r="V27" s="180"/>
      <c r="W27" s="180"/>
      <c r="X27" s="180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</row>
    <row r="28" ht="20.1" customHeight="1" spans="1:3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0"/>
      <c r="R28" s="182"/>
      <c r="S28" s="182"/>
      <c r="T28" s="182"/>
      <c r="U28" s="182"/>
      <c r="V28" s="180"/>
      <c r="W28" s="180"/>
      <c r="X28" s="180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</row>
    <row r="29" ht="20.1" customHeight="1" spans="1:35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0"/>
      <c r="R29" s="182"/>
      <c r="S29" s="182"/>
      <c r="T29" s="182"/>
      <c r="U29" s="182"/>
      <c r="V29" s="180"/>
      <c r="W29" s="180"/>
      <c r="X29" s="180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</row>
    <row r="30" ht="20.1" customHeight="1" spans="1:35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0"/>
      <c r="R30" s="182"/>
      <c r="S30" s="182"/>
      <c r="T30" s="182"/>
      <c r="U30" s="182"/>
      <c r="V30" s="180"/>
      <c r="W30" s="180"/>
      <c r="X30" s="180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</row>
    <row r="31" ht="20.1" customHeight="1" spans="1:35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0"/>
      <c r="R31" s="182"/>
      <c r="S31" s="182"/>
      <c r="T31" s="182"/>
      <c r="U31" s="182"/>
      <c r="V31" s="180"/>
      <c r="W31" s="180"/>
      <c r="X31" s="180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</row>
    <row r="32" ht="20.1" customHeight="1" spans="1:35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0"/>
      <c r="R32" s="182"/>
      <c r="S32" s="182"/>
      <c r="T32" s="182"/>
      <c r="U32" s="182"/>
      <c r="V32" s="180"/>
      <c r="W32" s="180"/>
      <c r="X32" s="180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</row>
    <row r="33" ht="20.1" customHeight="1" spans="1:35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0"/>
      <c r="R33" s="182"/>
      <c r="S33" s="182"/>
      <c r="T33" s="182"/>
      <c r="U33" s="182"/>
      <c r="V33" s="180"/>
      <c r="W33" s="180"/>
      <c r="X33" s="180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</row>
    <row r="34" ht="20.1" customHeight="1" spans="1:35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0"/>
      <c r="R34" s="182"/>
      <c r="S34" s="182"/>
      <c r="T34" s="182"/>
      <c r="U34" s="182"/>
      <c r="V34" s="180"/>
      <c r="W34" s="180"/>
      <c r="X34" s="180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</row>
    <row r="35" ht="20.1" customHeight="1" spans="1:35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0"/>
      <c r="R35" s="182"/>
      <c r="S35" s="182"/>
      <c r="T35" s="182"/>
      <c r="U35" s="182"/>
      <c r="V35" s="180"/>
      <c r="W35" s="180"/>
      <c r="X35" s="180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</row>
    <row r="36" ht="20.1" customHeight="1" spans="1:35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0"/>
      <c r="R36" s="182"/>
      <c r="S36" s="182"/>
      <c r="T36" s="182"/>
      <c r="U36" s="182"/>
      <c r="V36" s="180"/>
      <c r="W36" s="180"/>
      <c r="X36" s="180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055555555556" right="0.393055555555556" top="0.786805555555556" bottom="0.393055555555556" header="0" footer="0"/>
  <pageSetup paperSize="9" scale="84" fitToWidth="0" orientation="landscape" errors="blank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35"/>
  <sheetViews>
    <sheetView showGridLines="0" showZeros="0" workbookViewId="0">
      <selection activeCell="BJ7" sqref="BJ7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style="133" customWidth="1"/>
    <col min="5" max="5" width="17.5" customWidth="1"/>
    <col min="6" max="6" width="14.6666666666667" customWidth="1"/>
    <col min="7" max="60" width="11.375" customWidth="1"/>
    <col min="61" max="112" width="8.875" customWidth="1"/>
    <col min="113" max="113" width="10.6666666666667" customWidth="1"/>
    <col min="114" max="250" width="9.16666666666667" customWidth="1"/>
  </cols>
  <sheetData>
    <row r="1" ht="20.1" customHeight="1" spans="1:112">
      <c r="A1" s="42"/>
      <c r="B1" s="43"/>
      <c r="C1" s="43"/>
      <c r="D1" s="16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180"/>
      <c r="AH1" s="180"/>
      <c r="DH1" s="195" t="s">
        <v>188</v>
      </c>
    </row>
    <row r="2" ht="20.1" customHeight="1" spans="1:112">
      <c r="A2" s="45" t="s">
        <v>189</v>
      </c>
      <c r="B2" s="45"/>
      <c r="C2" s="45"/>
      <c r="D2" s="13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</row>
    <row r="3" ht="20.1" customHeight="1" spans="1:113">
      <c r="A3" s="46" t="s">
        <v>6</v>
      </c>
      <c r="B3" s="47"/>
      <c r="C3" s="47"/>
      <c r="D3" s="47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49" t="s">
        <v>7</v>
      </c>
      <c r="DI3" s="76"/>
    </row>
    <row r="4" ht="20.1" customHeight="1" spans="1:113">
      <c r="A4" s="164" t="s">
        <v>61</v>
      </c>
      <c r="B4" s="164"/>
      <c r="C4" s="164"/>
      <c r="D4" s="165"/>
      <c r="E4" s="166" t="s">
        <v>62</v>
      </c>
      <c r="F4" s="167" t="s">
        <v>190</v>
      </c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 t="s">
        <v>191</v>
      </c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88" t="s">
        <v>192</v>
      </c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9"/>
      <c r="BH4" s="188"/>
      <c r="BI4" s="188" t="s">
        <v>193</v>
      </c>
      <c r="BJ4" s="188"/>
      <c r="BK4" s="188"/>
      <c r="BL4" s="188"/>
      <c r="BM4" s="188"/>
      <c r="BN4" s="188" t="s">
        <v>194</v>
      </c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 t="s">
        <v>195</v>
      </c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 t="s">
        <v>196</v>
      </c>
      <c r="CS4" s="188"/>
      <c r="CT4" s="188"/>
      <c r="CU4" s="188" t="s">
        <v>197</v>
      </c>
      <c r="CV4" s="188"/>
      <c r="CW4" s="188"/>
      <c r="CX4" s="188"/>
      <c r="CY4" s="188"/>
      <c r="CZ4" s="188"/>
      <c r="DA4" s="188" t="s">
        <v>198</v>
      </c>
      <c r="DB4" s="188"/>
      <c r="DC4" s="188"/>
      <c r="DD4" s="188" t="s">
        <v>199</v>
      </c>
      <c r="DE4" s="188"/>
      <c r="DF4" s="188"/>
      <c r="DG4" s="188"/>
      <c r="DH4" s="188"/>
      <c r="DI4" s="76"/>
    </row>
    <row r="5" ht="20.1" customHeight="1" spans="1:113">
      <c r="A5" s="164" t="s">
        <v>70</v>
      </c>
      <c r="B5" s="164"/>
      <c r="C5" s="164"/>
      <c r="D5" s="168" t="s">
        <v>72</v>
      </c>
      <c r="E5" s="166"/>
      <c r="F5" s="166" t="s">
        <v>77</v>
      </c>
      <c r="G5" s="166" t="s">
        <v>200</v>
      </c>
      <c r="H5" s="166" t="s">
        <v>201</v>
      </c>
      <c r="I5" s="166" t="s">
        <v>202</v>
      </c>
      <c r="J5" s="166" t="s">
        <v>203</v>
      </c>
      <c r="K5" s="166" t="s">
        <v>204</v>
      </c>
      <c r="L5" s="166" t="s">
        <v>205</v>
      </c>
      <c r="M5" s="166" t="s">
        <v>206</v>
      </c>
      <c r="N5" s="166" t="s">
        <v>207</v>
      </c>
      <c r="O5" s="166" t="s">
        <v>208</v>
      </c>
      <c r="P5" s="166" t="s">
        <v>209</v>
      </c>
      <c r="Q5" s="166" t="s">
        <v>210</v>
      </c>
      <c r="R5" s="166" t="s">
        <v>211</v>
      </c>
      <c r="S5" s="166" t="s">
        <v>212</v>
      </c>
      <c r="T5" s="166" t="s">
        <v>77</v>
      </c>
      <c r="U5" s="166" t="s">
        <v>213</v>
      </c>
      <c r="V5" s="166" t="s">
        <v>214</v>
      </c>
      <c r="W5" s="166" t="s">
        <v>215</v>
      </c>
      <c r="X5" s="166" t="s">
        <v>216</v>
      </c>
      <c r="Y5" s="166" t="s">
        <v>217</v>
      </c>
      <c r="Z5" s="166" t="s">
        <v>218</v>
      </c>
      <c r="AA5" s="166" t="s">
        <v>219</v>
      </c>
      <c r="AB5" s="166" t="s">
        <v>220</v>
      </c>
      <c r="AC5" s="166" t="s">
        <v>221</v>
      </c>
      <c r="AD5" s="166" t="s">
        <v>222</v>
      </c>
      <c r="AE5" s="166" t="s">
        <v>223</v>
      </c>
      <c r="AF5" s="166" t="s">
        <v>224</v>
      </c>
      <c r="AG5" s="166" t="s">
        <v>225</v>
      </c>
      <c r="AH5" s="166" t="s">
        <v>226</v>
      </c>
      <c r="AI5" s="166" t="s">
        <v>227</v>
      </c>
      <c r="AJ5" s="166" t="s">
        <v>228</v>
      </c>
      <c r="AK5" s="166" t="s">
        <v>229</v>
      </c>
      <c r="AL5" s="166" t="s">
        <v>230</v>
      </c>
      <c r="AM5" s="166" t="s">
        <v>231</v>
      </c>
      <c r="AN5" s="166" t="s">
        <v>232</v>
      </c>
      <c r="AO5" s="166" t="s">
        <v>233</v>
      </c>
      <c r="AP5" s="166" t="s">
        <v>234</v>
      </c>
      <c r="AQ5" s="166" t="s">
        <v>235</v>
      </c>
      <c r="AR5" s="166" t="s">
        <v>236</v>
      </c>
      <c r="AS5" s="166" t="s">
        <v>237</v>
      </c>
      <c r="AT5" s="166" t="s">
        <v>238</v>
      </c>
      <c r="AU5" s="166" t="s">
        <v>239</v>
      </c>
      <c r="AV5" s="166" t="s">
        <v>77</v>
      </c>
      <c r="AW5" s="166" t="s">
        <v>240</v>
      </c>
      <c r="AX5" s="166" t="s">
        <v>241</v>
      </c>
      <c r="AY5" s="166" t="s">
        <v>242</v>
      </c>
      <c r="AZ5" s="166" t="s">
        <v>243</v>
      </c>
      <c r="BA5" s="166" t="s">
        <v>244</v>
      </c>
      <c r="BB5" s="166" t="s">
        <v>245</v>
      </c>
      <c r="BC5" s="166" t="s">
        <v>211</v>
      </c>
      <c r="BD5" s="166" t="s">
        <v>246</v>
      </c>
      <c r="BE5" s="166" t="s">
        <v>247</v>
      </c>
      <c r="BF5" s="190" t="s">
        <v>248</v>
      </c>
      <c r="BG5" s="166" t="s">
        <v>249</v>
      </c>
      <c r="BH5" s="191" t="s">
        <v>250</v>
      </c>
      <c r="BI5" s="166" t="s">
        <v>77</v>
      </c>
      <c r="BJ5" s="166" t="s">
        <v>251</v>
      </c>
      <c r="BK5" s="166" t="s">
        <v>252</v>
      </c>
      <c r="BL5" s="166" t="s">
        <v>253</v>
      </c>
      <c r="BM5" s="166" t="s">
        <v>254</v>
      </c>
      <c r="BN5" s="166" t="s">
        <v>77</v>
      </c>
      <c r="BO5" s="166" t="s">
        <v>255</v>
      </c>
      <c r="BP5" s="166" t="s">
        <v>256</v>
      </c>
      <c r="BQ5" s="166" t="s">
        <v>257</v>
      </c>
      <c r="BR5" s="166" t="s">
        <v>258</v>
      </c>
      <c r="BS5" s="166" t="s">
        <v>259</v>
      </c>
      <c r="BT5" s="166" t="s">
        <v>260</v>
      </c>
      <c r="BU5" s="166" t="s">
        <v>261</v>
      </c>
      <c r="BV5" s="166" t="s">
        <v>262</v>
      </c>
      <c r="BW5" s="166" t="s">
        <v>263</v>
      </c>
      <c r="BX5" s="166" t="s">
        <v>264</v>
      </c>
      <c r="BY5" s="166" t="s">
        <v>265</v>
      </c>
      <c r="BZ5" s="166" t="s">
        <v>266</v>
      </c>
      <c r="CA5" s="166" t="s">
        <v>77</v>
      </c>
      <c r="CB5" s="166" t="s">
        <v>255</v>
      </c>
      <c r="CC5" s="166" t="s">
        <v>256</v>
      </c>
      <c r="CD5" s="166" t="s">
        <v>257</v>
      </c>
      <c r="CE5" s="166" t="s">
        <v>258</v>
      </c>
      <c r="CF5" s="166" t="s">
        <v>259</v>
      </c>
      <c r="CG5" s="166" t="s">
        <v>260</v>
      </c>
      <c r="CH5" s="166" t="s">
        <v>261</v>
      </c>
      <c r="CI5" s="166" t="s">
        <v>267</v>
      </c>
      <c r="CJ5" s="166" t="s">
        <v>268</v>
      </c>
      <c r="CK5" s="166" t="s">
        <v>269</v>
      </c>
      <c r="CL5" s="166" t="s">
        <v>270</v>
      </c>
      <c r="CM5" s="166" t="s">
        <v>262</v>
      </c>
      <c r="CN5" s="166" t="s">
        <v>263</v>
      </c>
      <c r="CO5" s="166" t="s">
        <v>271</v>
      </c>
      <c r="CP5" s="166" t="s">
        <v>265</v>
      </c>
      <c r="CQ5" s="166" t="s">
        <v>195</v>
      </c>
      <c r="CR5" s="166" t="s">
        <v>77</v>
      </c>
      <c r="CS5" s="166" t="s">
        <v>272</v>
      </c>
      <c r="CT5" s="166" t="s">
        <v>273</v>
      </c>
      <c r="CU5" s="166" t="s">
        <v>77</v>
      </c>
      <c r="CV5" s="166" t="s">
        <v>272</v>
      </c>
      <c r="CW5" s="166" t="s">
        <v>274</v>
      </c>
      <c r="CX5" s="166" t="s">
        <v>275</v>
      </c>
      <c r="CY5" s="166" t="s">
        <v>276</v>
      </c>
      <c r="CZ5" s="166" t="s">
        <v>273</v>
      </c>
      <c r="DA5" s="166" t="s">
        <v>77</v>
      </c>
      <c r="DB5" s="166" t="s">
        <v>198</v>
      </c>
      <c r="DC5" s="166" t="s">
        <v>277</v>
      </c>
      <c r="DD5" s="166" t="s">
        <v>77</v>
      </c>
      <c r="DE5" s="166" t="s">
        <v>278</v>
      </c>
      <c r="DF5" s="166" t="s">
        <v>279</v>
      </c>
      <c r="DG5" s="166" t="s">
        <v>280</v>
      </c>
      <c r="DH5" s="166" t="s">
        <v>199</v>
      </c>
      <c r="DI5" s="76"/>
    </row>
    <row r="6" ht="30.75" customHeight="1" spans="1:113">
      <c r="A6" s="169" t="s">
        <v>82</v>
      </c>
      <c r="B6" s="170" t="s">
        <v>83</v>
      </c>
      <c r="C6" s="169" t="s">
        <v>84</v>
      </c>
      <c r="D6" s="168"/>
      <c r="E6" s="171"/>
      <c r="F6" s="171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71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 t="s">
        <v>281</v>
      </c>
      <c r="AM6" s="166"/>
      <c r="AN6" s="166"/>
      <c r="AO6" s="166"/>
      <c r="AP6" s="166"/>
      <c r="AQ6" s="166"/>
      <c r="AR6" s="166"/>
      <c r="AS6" s="166"/>
      <c r="AT6" s="166"/>
      <c r="AU6" s="166"/>
      <c r="AV6" s="171"/>
      <c r="AW6" s="166"/>
      <c r="AX6" s="166"/>
      <c r="AY6" s="166"/>
      <c r="AZ6" s="166"/>
      <c r="BA6" s="166"/>
      <c r="BB6" s="166"/>
      <c r="BC6" s="166"/>
      <c r="BD6" s="166"/>
      <c r="BE6" s="166"/>
      <c r="BF6" s="190"/>
      <c r="BG6" s="166"/>
      <c r="BH6" s="191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76"/>
    </row>
    <row r="7" ht="20" customHeight="1" spans="1:113">
      <c r="A7" s="172" t="s">
        <v>282</v>
      </c>
      <c r="B7" s="172" t="s">
        <v>283</v>
      </c>
      <c r="C7" s="172" t="s">
        <v>284</v>
      </c>
      <c r="D7" s="173" t="s">
        <v>1</v>
      </c>
      <c r="E7" s="174">
        <f t="shared" ref="E7:E22" si="0">F7+T7+AV7+BI7+BN7+CA7+CR7+CU7+DA8+DD7</f>
        <v>38300849</v>
      </c>
      <c r="F7" s="174">
        <f t="shared" ref="F7:F22" si="1">SUM(G7:S7)</f>
        <v>33919013</v>
      </c>
      <c r="G7" s="175">
        <f t="shared" ref="G7:S7" si="2">G8+G12+G16+G20</f>
        <v>7916004</v>
      </c>
      <c r="H7" s="175">
        <f t="shared" si="2"/>
        <v>10242611</v>
      </c>
      <c r="I7" s="175">
        <f t="shared" si="2"/>
        <v>659667</v>
      </c>
      <c r="J7" s="175">
        <f t="shared" si="2"/>
        <v>0</v>
      </c>
      <c r="K7" s="175">
        <f t="shared" si="2"/>
        <v>0</v>
      </c>
      <c r="L7" s="175">
        <f t="shared" si="2"/>
        <v>2872831</v>
      </c>
      <c r="M7" s="175">
        <f t="shared" si="2"/>
        <v>1436416</v>
      </c>
      <c r="N7" s="175">
        <f t="shared" si="2"/>
        <v>1569243</v>
      </c>
      <c r="O7" s="175">
        <f t="shared" si="2"/>
        <v>509846</v>
      </c>
      <c r="P7" s="175">
        <f t="shared" si="2"/>
        <v>233713</v>
      </c>
      <c r="Q7" s="175">
        <f t="shared" si="2"/>
        <v>2794242</v>
      </c>
      <c r="R7" s="175">
        <f t="shared" si="2"/>
        <v>0</v>
      </c>
      <c r="S7" s="184">
        <f t="shared" si="2"/>
        <v>5684440</v>
      </c>
      <c r="T7" s="174">
        <f t="shared" ref="T7:T22" si="3">SUM(U7:AU7)</f>
        <v>3840000</v>
      </c>
      <c r="U7" s="175">
        <f t="shared" ref="U7:AU7" si="4">U8+U12+U16+U20</f>
        <v>729900</v>
      </c>
      <c r="V7" s="175">
        <f t="shared" si="4"/>
        <v>0</v>
      </c>
      <c r="W7" s="175">
        <f t="shared" si="4"/>
        <v>0</v>
      </c>
      <c r="X7" s="175">
        <f t="shared" si="4"/>
        <v>0</v>
      </c>
      <c r="Y7" s="175">
        <f t="shared" si="4"/>
        <v>20000</v>
      </c>
      <c r="Z7" s="175">
        <f t="shared" si="4"/>
        <v>275000</v>
      </c>
      <c r="AA7" s="175">
        <f t="shared" si="4"/>
        <v>5000</v>
      </c>
      <c r="AB7" s="175">
        <f t="shared" si="4"/>
        <v>0</v>
      </c>
      <c r="AC7" s="175">
        <f t="shared" si="4"/>
        <v>15000</v>
      </c>
      <c r="AD7" s="175">
        <f t="shared" si="4"/>
        <v>500000</v>
      </c>
      <c r="AE7" s="175">
        <f t="shared" si="4"/>
        <v>0</v>
      </c>
      <c r="AF7" s="175">
        <f t="shared" si="4"/>
        <v>975000</v>
      </c>
      <c r="AG7" s="175">
        <f t="shared" si="4"/>
        <v>20000</v>
      </c>
      <c r="AH7" s="175">
        <f t="shared" si="4"/>
        <v>0</v>
      </c>
      <c r="AI7" s="175">
        <f t="shared" si="4"/>
        <v>30000</v>
      </c>
      <c r="AJ7" s="175">
        <f t="shared" si="4"/>
        <v>10000</v>
      </c>
      <c r="AK7" s="175">
        <f t="shared" si="4"/>
        <v>0</v>
      </c>
      <c r="AL7" s="175">
        <f t="shared" si="4"/>
        <v>0</v>
      </c>
      <c r="AM7" s="175">
        <f t="shared" si="4"/>
        <v>0</v>
      </c>
      <c r="AN7" s="175">
        <f t="shared" si="4"/>
        <v>1000000</v>
      </c>
      <c r="AO7" s="175">
        <f t="shared" si="4"/>
        <v>0</v>
      </c>
      <c r="AP7" s="175">
        <f t="shared" si="4"/>
        <v>0</v>
      </c>
      <c r="AQ7" s="175">
        <f t="shared" si="4"/>
        <v>0</v>
      </c>
      <c r="AR7" s="175">
        <f t="shared" si="4"/>
        <v>50000</v>
      </c>
      <c r="AS7" s="175">
        <f t="shared" si="4"/>
        <v>0</v>
      </c>
      <c r="AT7" s="175">
        <f t="shared" si="4"/>
        <v>0</v>
      </c>
      <c r="AU7" s="184">
        <f t="shared" si="4"/>
        <v>210100</v>
      </c>
      <c r="AV7" s="174">
        <f t="shared" ref="AV7:AV22" si="5">SUM(AW7:BH7)</f>
        <v>541836</v>
      </c>
      <c r="AW7" s="175">
        <f t="shared" ref="AW7:DH7" si="6">AW8+AW12+AW16+AW20</f>
        <v>0</v>
      </c>
      <c r="AX7" s="175">
        <f t="shared" si="6"/>
        <v>0</v>
      </c>
      <c r="AY7" s="175">
        <f t="shared" si="6"/>
        <v>0</v>
      </c>
      <c r="AZ7" s="175">
        <f t="shared" si="6"/>
        <v>0</v>
      </c>
      <c r="BA7" s="175">
        <f t="shared" si="6"/>
        <v>355224</v>
      </c>
      <c r="BB7" s="175">
        <f t="shared" si="6"/>
        <v>0</v>
      </c>
      <c r="BC7" s="175">
        <f t="shared" si="6"/>
        <v>165400</v>
      </c>
      <c r="BD7" s="175">
        <f t="shared" si="6"/>
        <v>0</v>
      </c>
      <c r="BE7" s="175">
        <f t="shared" si="6"/>
        <v>1212</v>
      </c>
      <c r="BF7" s="175">
        <f t="shared" si="6"/>
        <v>0</v>
      </c>
      <c r="BG7" s="175">
        <f t="shared" si="6"/>
        <v>0</v>
      </c>
      <c r="BH7" s="175">
        <f t="shared" si="6"/>
        <v>20000</v>
      </c>
      <c r="BI7" s="175">
        <f t="shared" si="6"/>
        <v>0</v>
      </c>
      <c r="BJ7" s="192">
        <f t="shared" si="6"/>
        <v>0</v>
      </c>
      <c r="BK7" s="192">
        <f t="shared" si="6"/>
        <v>0</v>
      </c>
      <c r="BL7" s="192">
        <f t="shared" si="6"/>
        <v>0</v>
      </c>
      <c r="BM7" s="192">
        <f t="shared" si="6"/>
        <v>0</v>
      </c>
      <c r="BN7" s="192">
        <f t="shared" si="6"/>
        <v>0</v>
      </c>
      <c r="BO7" s="192">
        <f t="shared" si="6"/>
        <v>0</v>
      </c>
      <c r="BP7" s="192">
        <f t="shared" si="6"/>
        <v>0</v>
      </c>
      <c r="BQ7" s="192">
        <f t="shared" si="6"/>
        <v>0</v>
      </c>
      <c r="BR7" s="192">
        <f t="shared" si="6"/>
        <v>0</v>
      </c>
      <c r="BS7" s="192">
        <f t="shared" si="6"/>
        <v>0</v>
      </c>
      <c r="BT7" s="192">
        <f t="shared" si="6"/>
        <v>0</v>
      </c>
      <c r="BU7" s="192">
        <f t="shared" si="6"/>
        <v>0</v>
      </c>
      <c r="BV7" s="192">
        <f t="shared" si="6"/>
        <v>0</v>
      </c>
      <c r="BW7" s="192">
        <f t="shared" si="6"/>
        <v>0</v>
      </c>
      <c r="BX7" s="192">
        <f t="shared" si="6"/>
        <v>0</v>
      </c>
      <c r="BY7" s="192">
        <f t="shared" si="6"/>
        <v>0</v>
      </c>
      <c r="BZ7" s="192">
        <f t="shared" si="6"/>
        <v>0</v>
      </c>
      <c r="CA7" s="192">
        <f t="shared" si="6"/>
        <v>0</v>
      </c>
      <c r="CB7" s="192">
        <f t="shared" si="6"/>
        <v>0</v>
      </c>
      <c r="CC7" s="192">
        <f t="shared" si="6"/>
        <v>0</v>
      </c>
      <c r="CD7" s="192">
        <f t="shared" si="6"/>
        <v>0</v>
      </c>
      <c r="CE7" s="192">
        <f t="shared" si="6"/>
        <v>0</v>
      </c>
      <c r="CF7" s="192">
        <f t="shared" si="6"/>
        <v>0</v>
      </c>
      <c r="CG7" s="192">
        <f t="shared" si="6"/>
        <v>0</v>
      </c>
      <c r="CH7" s="192">
        <f t="shared" si="6"/>
        <v>0</v>
      </c>
      <c r="CI7" s="192">
        <f t="shared" si="6"/>
        <v>0</v>
      </c>
      <c r="CJ7" s="192">
        <f t="shared" si="6"/>
        <v>0</v>
      </c>
      <c r="CK7" s="192">
        <f t="shared" si="6"/>
        <v>0</v>
      </c>
      <c r="CL7" s="192">
        <f t="shared" si="6"/>
        <v>0</v>
      </c>
      <c r="CM7" s="192">
        <f t="shared" si="6"/>
        <v>0</v>
      </c>
      <c r="CN7" s="192">
        <f t="shared" si="6"/>
        <v>0</v>
      </c>
      <c r="CO7" s="192">
        <f t="shared" si="6"/>
        <v>0</v>
      </c>
      <c r="CP7" s="192">
        <f t="shared" si="6"/>
        <v>0</v>
      </c>
      <c r="CQ7" s="192">
        <f t="shared" si="6"/>
        <v>0</v>
      </c>
      <c r="CR7" s="192">
        <f t="shared" si="6"/>
        <v>0</v>
      </c>
      <c r="CS7" s="192">
        <f t="shared" si="6"/>
        <v>0</v>
      </c>
      <c r="CT7" s="192">
        <f t="shared" si="6"/>
        <v>0</v>
      </c>
      <c r="CU7" s="192">
        <f t="shared" si="6"/>
        <v>0</v>
      </c>
      <c r="CV7" s="192">
        <f t="shared" si="6"/>
        <v>0</v>
      </c>
      <c r="CW7" s="192">
        <f t="shared" si="6"/>
        <v>0</v>
      </c>
      <c r="CX7" s="192">
        <f t="shared" si="6"/>
        <v>0</v>
      </c>
      <c r="CY7" s="192">
        <f t="shared" si="6"/>
        <v>0</v>
      </c>
      <c r="CZ7" s="192">
        <f t="shared" si="6"/>
        <v>0</v>
      </c>
      <c r="DA7" s="192">
        <f t="shared" si="6"/>
        <v>0</v>
      </c>
      <c r="DB7" s="192">
        <f t="shared" si="6"/>
        <v>0</v>
      </c>
      <c r="DC7" s="192">
        <f t="shared" si="6"/>
        <v>0</v>
      </c>
      <c r="DD7" s="192">
        <f t="shared" si="6"/>
        <v>0</v>
      </c>
      <c r="DE7" s="192">
        <f t="shared" si="6"/>
        <v>0</v>
      </c>
      <c r="DF7" s="192">
        <f t="shared" si="6"/>
        <v>0</v>
      </c>
      <c r="DG7" s="192">
        <f t="shared" si="6"/>
        <v>0</v>
      </c>
      <c r="DH7" s="192">
        <f t="shared" si="6"/>
        <v>0</v>
      </c>
      <c r="DI7" s="76"/>
    </row>
    <row r="8" ht="20" customHeight="1" spans="1:113">
      <c r="A8" s="176" t="s">
        <v>86</v>
      </c>
      <c r="B8" s="176" t="s">
        <v>86</v>
      </c>
      <c r="C8" s="176" t="s">
        <v>86</v>
      </c>
      <c r="D8" s="177" t="s">
        <v>285</v>
      </c>
      <c r="E8" s="174">
        <f t="shared" si="0"/>
        <v>29118271</v>
      </c>
      <c r="F8" s="174">
        <f t="shared" si="1"/>
        <v>24736435</v>
      </c>
      <c r="G8" s="178">
        <f t="shared" ref="G8:S8" si="7">G9</f>
        <v>7916004</v>
      </c>
      <c r="H8" s="178">
        <f t="shared" si="7"/>
        <v>10242611</v>
      </c>
      <c r="I8" s="178">
        <f t="shared" si="7"/>
        <v>659667</v>
      </c>
      <c r="J8" s="178">
        <f t="shared" si="7"/>
        <v>0</v>
      </c>
      <c r="K8" s="178">
        <f t="shared" si="7"/>
        <v>0</v>
      </c>
      <c r="L8" s="178">
        <f t="shared" si="7"/>
        <v>0</v>
      </c>
      <c r="M8" s="178">
        <f t="shared" si="7"/>
        <v>0</v>
      </c>
      <c r="N8" s="178">
        <f t="shared" si="7"/>
        <v>0</v>
      </c>
      <c r="O8" s="178">
        <f t="shared" si="7"/>
        <v>0</v>
      </c>
      <c r="P8" s="178">
        <f t="shared" si="7"/>
        <v>233713</v>
      </c>
      <c r="Q8" s="178">
        <f t="shared" si="7"/>
        <v>0</v>
      </c>
      <c r="R8" s="178">
        <f t="shared" si="7"/>
        <v>0</v>
      </c>
      <c r="S8" s="185">
        <f t="shared" si="7"/>
        <v>5684440</v>
      </c>
      <c r="T8" s="174">
        <f t="shared" si="3"/>
        <v>3840000</v>
      </c>
      <c r="U8" s="178">
        <f t="shared" ref="U8:AU8" si="8">U9</f>
        <v>729900</v>
      </c>
      <c r="V8" s="178">
        <f t="shared" si="8"/>
        <v>0</v>
      </c>
      <c r="W8" s="178">
        <f t="shared" si="8"/>
        <v>0</v>
      </c>
      <c r="X8" s="178">
        <f t="shared" si="8"/>
        <v>0</v>
      </c>
      <c r="Y8" s="178">
        <f t="shared" si="8"/>
        <v>20000</v>
      </c>
      <c r="Z8" s="178">
        <f t="shared" si="8"/>
        <v>275000</v>
      </c>
      <c r="AA8" s="178">
        <f t="shared" si="8"/>
        <v>5000</v>
      </c>
      <c r="AB8" s="178">
        <f t="shared" si="8"/>
        <v>0</v>
      </c>
      <c r="AC8" s="178">
        <f t="shared" si="8"/>
        <v>15000</v>
      </c>
      <c r="AD8" s="178">
        <f t="shared" si="8"/>
        <v>500000</v>
      </c>
      <c r="AE8" s="178">
        <f t="shared" si="8"/>
        <v>0</v>
      </c>
      <c r="AF8" s="178">
        <f t="shared" si="8"/>
        <v>975000</v>
      </c>
      <c r="AG8" s="178">
        <f t="shared" si="8"/>
        <v>20000</v>
      </c>
      <c r="AH8" s="178">
        <f t="shared" si="8"/>
        <v>0</v>
      </c>
      <c r="AI8" s="178">
        <f t="shared" si="8"/>
        <v>30000</v>
      </c>
      <c r="AJ8" s="178">
        <f t="shared" si="8"/>
        <v>10000</v>
      </c>
      <c r="AK8" s="178">
        <f t="shared" si="8"/>
        <v>0</v>
      </c>
      <c r="AL8" s="178">
        <f t="shared" si="8"/>
        <v>0</v>
      </c>
      <c r="AM8" s="178">
        <f t="shared" si="8"/>
        <v>0</v>
      </c>
      <c r="AN8" s="178">
        <f t="shared" si="8"/>
        <v>1000000</v>
      </c>
      <c r="AO8" s="178">
        <f t="shared" si="8"/>
        <v>0</v>
      </c>
      <c r="AP8" s="178">
        <f t="shared" si="8"/>
        <v>0</v>
      </c>
      <c r="AQ8" s="178">
        <f t="shared" si="8"/>
        <v>0</v>
      </c>
      <c r="AR8" s="178">
        <f t="shared" si="8"/>
        <v>50000</v>
      </c>
      <c r="AS8" s="178">
        <f t="shared" si="8"/>
        <v>0</v>
      </c>
      <c r="AT8" s="178">
        <f t="shared" si="8"/>
        <v>0</v>
      </c>
      <c r="AU8" s="185">
        <f t="shared" si="8"/>
        <v>210100</v>
      </c>
      <c r="AV8" s="174">
        <f t="shared" si="5"/>
        <v>541836</v>
      </c>
      <c r="AW8" s="178">
        <f t="shared" ref="AW8:BH8" si="9">AW9</f>
        <v>0</v>
      </c>
      <c r="AX8" s="178">
        <f t="shared" si="9"/>
        <v>0</v>
      </c>
      <c r="AY8" s="178">
        <f t="shared" si="9"/>
        <v>0</v>
      </c>
      <c r="AZ8" s="178">
        <f t="shared" si="9"/>
        <v>0</v>
      </c>
      <c r="BA8" s="178">
        <f t="shared" si="9"/>
        <v>355224</v>
      </c>
      <c r="BB8" s="178">
        <f t="shared" si="9"/>
        <v>0</v>
      </c>
      <c r="BC8" s="178">
        <f t="shared" si="9"/>
        <v>165400</v>
      </c>
      <c r="BD8" s="178">
        <f t="shared" si="9"/>
        <v>0</v>
      </c>
      <c r="BE8" s="178">
        <f t="shared" si="9"/>
        <v>1212</v>
      </c>
      <c r="BF8" s="178">
        <f t="shared" si="9"/>
        <v>0</v>
      </c>
      <c r="BG8" s="178">
        <f t="shared" si="9"/>
        <v>0</v>
      </c>
      <c r="BH8" s="178">
        <f t="shared" si="9"/>
        <v>20000</v>
      </c>
      <c r="BI8" s="179"/>
      <c r="BJ8" s="193">
        <f t="shared" ref="BJ8:DH8" si="10">BJ9</f>
        <v>0</v>
      </c>
      <c r="BK8" s="193">
        <f t="shared" si="10"/>
        <v>0</v>
      </c>
      <c r="BL8" s="193">
        <f t="shared" si="10"/>
        <v>0</v>
      </c>
      <c r="BM8" s="193">
        <f t="shared" si="10"/>
        <v>0</v>
      </c>
      <c r="BN8" s="193">
        <f t="shared" si="10"/>
        <v>0</v>
      </c>
      <c r="BO8" s="193">
        <f t="shared" si="10"/>
        <v>0</v>
      </c>
      <c r="BP8" s="193">
        <f t="shared" si="10"/>
        <v>0</v>
      </c>
      <c r="BQ8" s="193">
        <f t="shared" si="10"/>
        <v>0</v>
      </c>
      <c r="BR8" s="193">
        <f t="shared" si="10"/>
        <v>0</v>
      </c>
      <c r="BS8" s="193">
        <f t="shared" si="10"/>
        <v>0</v>
      </c>
      <c r="BT8" s="193">
        <f t="shared" si="10"/>
        <v>0</v>
      </c>
      <c r="BU8" s="193">
        <f t="shared" si="10"/>
        <v>0</v>
      </c>
      <c r="BV8" s="193">
        <f t="shared" si="10"/>
        <v>0</v>
      </c>
      <c r="BW8" s="193">
        <f t="shared" si="10"/>
        <v>0</v>
      </c>
      <c r="BX8" s="193">
        <f t="shared" si="10"/>
        <v>0</v>
      </c>
      <c r="BY8" s="193">
        <f t="shared" si="10"/>
        <v>0</v>
      </c>
      <c r="BZ8" s="193">
        <f t="shared" si="10"/>
        <v>0</v>
      </c>
      <c r="CA8" s="193">
        <f t="shared" si="10"/>
        <v>0</v>
      </c>
      <c r="CB8" s="193">
        <f t="shared" si="10"/>
        <v>0</v>
      </c>
      <c r="CC8" s="193">
        <f t="shared" si="10"/>
        <v>0</v>
      </c>
      <c r="CD8" s="193">
        <f t="shared" si="10"/>
        <v>0</v>
      </c>
      <c r="CE8" s="193">
        <f t="shared" si="10"/>
        <v>0</v>
      </c>
      <c r="CF8" s="193">
        <f t="shared" si="10"/>
        <v>0</v>
      </c>
      <c r="CG8" s="193">
        <f t="shared" si="10"/>
        <v>0</v>
      </c>
      <c r="CH8" s="193">
        <f t="shared" si="10"/>
        <v>0</v>
      </c>
      <c r="CI8" s="193">
        <f t="shared" si="10"/>
        <v>0</v>
      </c>
      <c r="CJ8" s="193">
        <f t="shared" si="10"/>
        <v>0</v>
      </c>
      <c r="CK8" s="193">
        <f t="shared" si="10"/>
        <v>0</v>
      </c>
      <c r="CL8" s="193">
        <f t="shared" si="10"/>
        <v>0</v>
      </c>
      <c r="CM8" s="193">
        <f t="shared" si="10"/>
        <v>0</v>
      </c>
      <c r="CN8" s="193">
        <f t="shared" si="10"/>
        <v>0</v>
      </c>
      <c r="CO8" s="193">
        <f t="shared" si="10"/>
        <v>0</v>
      </c>
      <c r="CP8" s="193">
        <f t="shared" si="10"/>
        <v>0</v>
      </c>
      <c r="CQ8" s="193">
        <f t="shared" si="10"/>
        <v>0</v>
      </c>
      <c r="CR8" s="193">
        <f t="shared" si="10"/>
        <v>0</v>
      </c>
      <c r="CS8" s="193">
        <f t="shared" si="10"/>
        <v>0</v>
      </c>
      <c r="CT8" s="193">
        <f t="shared" si="10"/>
        <v>0</v>
      </c>
      <c r="CU8" s="193">
        <f t="shared" si="10"/>
        <v>0</v>
      </c>
      <c r="CV8" s="193">
        <f t="shared" si="10"/>
        <v>0</v>
      </c>
      <c r="CW8" s="193">
        <f t="shared" si="10"/>
        <v>0</v>
      </c>
      <c r="CX8" s="193">
        <f t="shared" si="10"/>
        <v>0</v>
      </c>
      <c r="CY8" s="193">
        <f t="shared" si="10"/>
        <v>0</v>
      </c>
      <c r="CZ8" s="193">
        <f t="shared" si="10"/>
        <v>0</v>
      </c>
      <c r="DA8" s="193">
        <f t="shared" si="10"/>
        <v>0</v>
      </c>
      <c r="DB8" s="193">
        <f t="shared" si="10"/>
        <v>0</v>
      </c>
      <c r="DC8" s="193">
        <f t="shared" si="10"/>
        <v>0</v>
      </c>
      <c r="DD8" s="193">
        <f t="shared" si="10"/>
        <v>0</v>
      </c>
      <c r="DE8" s="193">
        <f t="shared" si="10"/>
        <v>0</v>
      </c>
      <c r="DF8" s="193">
        <f t="shared" si="10"/>
        <v>0</v>
      </c>
      <c r="DG8" s="193">
        <f t="shared" si="10"/>
        <v>0</v>
      </c>
      <c r="DH8" s="193">
        <f t="shared" si="10"/>
        <v>0</v>
      </c>
      <c r="DI8" s="76"/>
    </row>
    <row r="9" ht="20" customHeight="1" spans="1:113">
      <c r="A9" s="176" t="s">
        <v>86</v>
      </c>
      <c r="B9" s="176" t="s">
        <v>86</v>
      </c>
      <c r="C9" s="176" t="s">
        <v>86</v>
      </c>
      <c r="D9" s="177" t="s">
        <v>286</v>
      </c>
      <c r="E9" s="174">
        <f t="shared" si="0"/>
        <v>29118271</v>
      </c>
      <c r="F9" s="174">
        <f t="shared" si="1"/>
        <v>24736435</v>
      </c>
      <c r="G9" s="178">
        <f t="shared" ref="G9:S9" si="11">G10+G11</f>
        <v>7916004</v>
      </c>
      <c r="H9" s="178">
        <f t="shared" si="11"/>
        <v>10242611</v>
      </c>
      <c r="I9" s="178">
        <f t="shared" si="11"/>
        <v>659667</v>
      </c>
      <c r="J9" s="178">
        <f t="shared" si="11"/>
        <v>0</v>
      </c>
      <c r="K9" s="178">
        <f t="shared" si="11"/>
        <v>0</v>
      </c>
      <c r="L9" s="178">
        <f t="shared" si="11"/>
        <v>0</v>
      </c>
      <c r="M9" s="178">
        <f t="shared" si="11"/>
        <v>0</v>
      </c>
      <c r="N9" s="178">
        <f t="shared" si="11"/>
        <v>0</v>
      </c>
      <c r="O9" s="178">
        <f t="shared" si="11"/>
        <v>0</v>
      </c>
      <c r="P9" s="178">
        <f t="shared" si="11"/>
        <v>233713</v>
      </c>
      <c r="Q9" s="178">
        <f t="shared" si="11"/>
        <v>0</v>
      </c>
      <c r="R9" s="178">
        <f t="shared" si="11"/>
        <v>0</v>
      </c>
      <c r="S9" s="185">
        <f t="shared" si="11"/>
        <v>5684440</v>
      </c>
      <c r="T9" s="174">
        <f t="shared" si="3"/>
        <v>3840000</v>
      </c>
      <c r="U9" s="178">
        <f t="shared" ref="U9:AU9" si="12">U10+U11</f>
        <v>729900</v>
      </c>
      <c r="V9" s="178">
        <f t="shared" si="12"/>
        <v>0</v>
      </c>
      <c r="W9" s="178">
        <f t="shared" si="12"/>
        <v>0</v>
      </c>
      <c r="X9" s="178">
        <f t="shared" si="12"/>
        <v>0</v>
      </c>
      <c r="Y9" s="178">
        <f t="shared" si="12"/>
        <v>20000</v>
      </c>
      <c r="Z9" s="178">
        <f t="shared" si="12"/>
        <v>275000</v>
      </c>
      <c r="AA9" s="178">
        <f t="shared" si="12"/>
        <v>5000</v>
      </c>
      <c r="AB9" s="178">
        <f t="shared" si="12"/>
        <v>0</v>
      </c>
      <c r="AC9" s="178">
        <f t="shared" si="12"/>
        <v>15000</v>
      </c>
      <c r="AD9" s="178">
        <f t="shared" si="12"/>
        <v>500000</v>
      </c>
      <c r="AE9" s="178">
        <f t="shared" si="12"/>
        <v>0</v>
      </c>
      <c r="AF9" s="178">
        <f t="shared" si="12"/>
        <v>975000</v>
      </c>
      <c r="AG9" s="178">
        <f t="shared" si="12"/>
        <v>20000</v>
      </c>
      <c r="AH9" s="178">
        <f t="shared" si="12"/>
        <v>0</v>
      </c>
      <c r="AI9" s="178">
        <f t="shared" si="12"/>
        <v>30000</v>
      </c>
      <c r="AJ9" s="178">
        <f t="shared" si="12"/>
        <v>10000</v>
      </c>
      <c r="AK9" s="178">
        <f t="shared" si="12"/>
        <v>0</v>
      </c>
      <c r="AL9" s="178">
        <f t="shared" si="12"/>
        <v>0</v>
      </c>
      <c r="AM9" s="178">
        <f t="shared" si="12"/>
        <v>0</v>
      </c>
      <c r="AN9" s="178">
        <f t="shared" si="12"/>
        <v>1000000</v>
      </c>
      <c r="AO9" s="178">
        <f t="shared" si="12"/>
        <v>0</v>
      </c>
      <c r="AP9" s="178">
        <f t="shared" si="12"/>
        <v>0</v>
      </c>
      <c r="AQ9" s="178">
        <f t="shared" si="12"/>
        <v>0</v>
      </c>
      <c r="AR9" s="178">
        <f t="shared" si="12"/>
        <v>50000</v>
      </c>
      <c r="AS9" s="178">
        <f t="shared" si="12"/>
        <v>0</v>
      </c>
      <c r="AT9" s="178">
        <f t="shared" si="12"/>
        <v>0</v>
      </c>
      <c r="AU9" s="185">
        <f t="shared" si="12"/>
        <v>210100</v>
      </c>
      <c r="AV9" s="174">
        <f t="shared" si="5"/>
        <v>541836</v>
      </c>
      <c r="AW9" s="178">
        <f t="shared" ref="AW9:BH9" si="13">AW10+AW11</f>
        <v>0</v>
      </c>
      <c r="AX9" s="178">
        <f t="shared" si="13"/>
        <v>0</v>
      </c>
      <c r="AY9" s="178">
        <f t="shared" si="13"/>
        <v>0</v>
      </c>
      <c r="AZ9" s="178">
        <f t="shared" si="13"/>
        <v>0</v>
      </c>
      <c r="BA9" s="178">
        <f t="shared" si="13"/>
        <v>355224</v>
      </c>
      <c r="BB9" s="178">
        <f t="shared" si="13"/>
        <v>0</v>
      </c>
      <c r="BC9" s="178">
        <f t="shared" si="13"/>
        <v>165400</v>
      </c>
      <c r="BD9" s="178">
        <f t="shared" si="13"/>
        <v>0</v>
      </c>
      <c r="BE9" s="178">
        <f t="shared" si="13"/>
        <v>1212</v>
      </c>
      <c r="BF9" s="178">
        <f t="shared" si="13"/>
        <v>0</v>
      </c>
      <c r="BG9" s="178">
        <f t="shared" si="13"/>
        <v>0</v>
      </c>
      <c r="BH9" s="178">
        <f t="shared" si="13"/>
        <v>20000</v>
      </c>
      <c r="BI9" s="179"/>
      <c r="BJ9" s="193">
        <f t="shared" ref="BJ9:DH9" si="14">BJ10+BJ11</f>
        <v>0</v>
      </c>
      <c r="BK9" s="193">
        <f t="shared" si="14"/>
        <v>0</v>
      </c>
      <c r="BL9" s="193">
        <f t="shared" si="14"/>
        <v>0</v>
      </c>
      <c r="BM9" s="193">
        <f t="shared" si="14"/>
        <v>0</v>
      </c>
      <c r="BN9" s="193">
        <f t="shared" si="14"/>
        <v>0</v>
      </c>
      <c r="BO9" s="193">
        <f t="shared" si="14"/>
        <v>0</v>
      </c>
      <c r="BP9" s="193">
        <f t="shared" si="14"/>
        <v>0</v>
      </c>
      <c r="BQ9" s="193">
        <f t="shared" si="14"/>
        <v>0</v>
      </c>
      <c r="BR9" s="193">
        <f t="shared" si="14"/>
        <v>0</v>
      </c>
      <c r="BS9" s="193">
        <f t="shared" si="14"/>
        <v>0</v>
      </c>
      <c r="BT9" s="193">
        <f t="shared" si="14"/>
        <v>0</v>
      </c>
      <c r="BU9" s="193">
        <f t="shared" si="14"/>
        <v>0</v>
      </c>
      <c r="BV9" s="193">
        <f t="shared" si="14"/>
        <v>0</v>
      </c>
      <c r="BW9" s="193">
        <f t="shared" si="14"/>
        <v>0</v>
      </c>
      <c r="BX9" s="193">
        <f t="shared" si="14"/>
        <v>0</v>
      </c>
      <c r="BY9" s="193">
        <f t="shared" si="14"/>
        <v>0</v>
      </c>
      <c r="BZ9" s="193">
        <f t="shared" si="14"/>
        <v>0</v>
      </c>
      <c r="CA9" s="193">
        <f t="shared" si="14"/>
        <v>0</v>
      </c>
      <c r="CB9" s="193">
        <f t="shared" si="14"/>
        <v>0</v>
      </c>
      <c r="CC9" s="193">
        <f t="shared" si="14"/>
        <v>0</v>
      </c>
      <c r="CD9" s="193">
        <f t="shared" si="14"/>
        <v>0</v>
      </c>
      <c r="CE9" s="193">
        <f t="shared" si="14"/>
        <v>0</v>
      </c>
      <c r="CF9" s="193">
        <f t="shared" si="14"/>
        <v>0</v>
      </c>
      <c r="CG9" s="193">
        <f t="shared" si="14"/>
        <v>0</v>
      </c>
      <c r="CH9" s="193">
        <f t="shared" si="14"/>
        <v>0</v>
      </c>
      <c r="CI9" s="193">
        <f t="shared" si="14"/>
        <v>0</v>
      </c>
      <c r="CJ9" s="193">
        <f t="shared" si="14"/>
        <v>0</v>
      </c>
      <c r="CK9" s="193">
        <f t="shared" si="14"/>
        <v>0</v>
      </c>
      <c r="CL9" s="193">
        <f t="shared" si="14"/>
        <v>0</v>
      </c>
      <c r="CM9" s="193">
        <f t="shared" si="14"/>
        <v>0</v>
      </c>
      <c r="CN9" s="193">
        <f t="shared" si="14"/>
        <v>0</v>
      </c>
      <c r="CO9" s="193">
        <f t="shared" si="14"/>
        <v>0</v>
      </c>
      <c r="CP9" s="193">
        <f t="shared" si="14"/>
        <v>0</v>
      </c>
      <c r="CQ9" s="193">
        <f t="shared" si="14"/>
        <v>0</v>
      </c>
      <c r="CR9" s="193">
        <f t="shared" si="14"/>
        <v>0</v>
      </c>
      <c r="CS9" s="193">
        <f t="shared" si="14"/>
        <v>0</v>
      </c>
      <c r="CT9" s="193">
        <f t="shared" si="14"/>
        <v>0</v>
      </c>
      <c r="CU9" s="193">
        <f t="shared" si="14"/>
        <v>0</v>
      </c>
      <c r="CV9" s="193">
        <f t="shared" si="14"/>
        <v>0</v>
      </c>
      <c r="CW9" s="193">
        <f t="shared" si="14"/>
        <v>0</v>
      </c>
      <c r="CX9" s="193">
        <f t="shared" si="14"/>
        <v>0</v>
      </c>
      <c r="CY9" s="193">
        <f t="shared" si="14"/>
        <v>0</v>
      </c>
      <c r="CZ9" s="193">
        <f t="shared" si="14"/>
        <v>0</v>
      </c>
      <c r="DA9" s="193">
        <f t="shared" si="14"/>
        <v>0</v>
      </c>
      <c r="DB9" s="193">
        <f t="shared" si="14"/>
        <v>0</v>
      </c>
      <c r="DC9" s="193">
        <f t="shared" si="14"/>
        <v>0</v>
      </c>
      <c r="DD9" s="193">
        <f t="shared" si="14"/>
        <v>0</v>
      </c>
      <c r="DE9" s="193">
        <f t="shared" si="14"/>
        <v>0</v>
      </c>
      <c r="DF9" s="193">
        <f t="shared" si="14"/>
        <v>0</v>
      </c>
      <c r="DG9" s="193">
        <f t="shared" si="14"/>
        <v>0</v>
      </c>
      <c r="DH9" s="193">
        <f t="shared" si="14"/>
        <v>0</v>
      </c>
      <c r="DI9" s="76"/>
    </row>
    <row r="10" ht="20" customHeight="1" spans="1:113">
      <c r="A10" s="176" t="s">
        <v>85</v>
      </c>
      <c r="B10" s="176" t="s">
        <v>89</v>
      </c>
      <c r="C10" s="176" t="s">
        <v>90</v>
      </c>
      <c r="D10" s="177" t="s">
        <v>287</v>
      </c>
      <c r="E10" s="174">
        <f t="shared" si="0"/>
        <v>28918271</v>
      </c>
      <c r="F10" s="174">
        <f t="shared" si="1"/>
        <v>24736435</v>
      </c>
      <c r="G10" s="178">
        <v>7916004</v>
      </c>
      <c r="H10" s="179">
        <v>10242611</v>
      </c>
      <c r="I10" s="179">
        <v>659667</v>
      </c>
      <c r="J10" s="179"/>
      <c r="K10" s="179"/>
      <c r="L10" s="179"/>
      <c r="M10" s="179"/>
      <c r="N10" s="179"/>
      <c r="O10" s="179"/>
      <c r="P10" s="179">
        <v>233713</v>
      </c>
      <c r="Q10" s="179"/>
      <c r="R10" s="179"/>
      <c r="S10" s="186">
        <v>5684440</v>
      </c>
      <c r="T10" s="174">
        <f t="shared" si="3"/>
        <v>3840000</v>
      </c>
      <c r="U10" s="178">
        <v>729900</v>
      </c>
      <c r="V10" s="179"/>
      <c r="W10" s="179"/>
      <c r="X10" s="179"/>
      <c r="Y10" s="179">
        <v>20000</v>
      </c>
      <c r="Z10" s="179">
        <v>275000</v>
      </c>
      <c r="AA10" s="179">
        <v>5000</v>
      </c>
      <c r="AB10" s="179"/>
      <c r="AC10" s="179">
        <v>15000</v>
      </c>
      <c r="AD10" s="179">
        <v>500000</v>
      </c>
      <c r="AE10" s="179"/>
      <c r="AF10" s="179">
        <v>975000</v>
      </c>
      <c r="AG10" s="179">
        <v>20000</v>
      </c>
      <c r="AH10" s="179"/>
      <c r="AI10" s="179">
        <v>30000</v>
      </c>
      <c r="AJ10" s="179">
        <v>10000</v>
      </c>
      <c r="AK10" s="179"/>
      <c r="AL10" s="179"/>
      <c r="AM10" s="179"/>
      <c r="AN10" s="179">
        <v>1000000</v>
      </c>
      <c r="AO10" s="179"/>
      <c r="AP10" s="179"/>
      <c r="AQ10" s="179"/>
      <c r="AR10" s="179">
        <v>50000</v>
      </c>
      <c r="AS10" s="179"/>
      <c r="AT10" s="179"/>
      <c r="AU10" s="186">
        <v>210100</v>
      </c>
      <c r="AV10" s="174">
        <f t="shared" si="5"/>
        <v>341836</v>
      </c>
      <c r="AW10" s="178"/>
      <c r="AX10" s="179"/>
      <c r="AY10" s="179"/>
      <c r="AZ10" s="179"/>
      <c r="BA10" s="179">
        <v>175224</v>
      </c>
      <c r="BB10" s="179"/>
      <c r="BC10" s="179">
        <v>165400</v>
      </c>
      <c r="BD10" s="179"/>
      <c r="BE10" s="179">
        <v>1212</v>
      </c>
      <c r="BF10" s="179"/>
      <c r="BG10" s="179"/>
      <c r="BH10" s="179"/>
      <c r="BI10" s="179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76"/>
    </row>
    <row r="11" ht="20" customHeight="1" spans="1:113">
      <c r="A11" s="176" t="s">
        <v>85</v>
      </c>
      <c r="B11" s="176" t="s">
        <v>89</v>
      </c>
      <c r="C11" s="176" t="s">
        <v>89</v>
      </c>
      <c r="D11" s="177" t="s">
        <v>288</v>
      </c>
      <c r="E11" s="174">
        <f t="shared" si="0"/>
        <v>200000</v>
      </c>
      <c r="F11" s="174">
        <f t="shared" si="1"/>
        <v>0</v>
      </c>
      <c r="G11" s="178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86"/>
      <c r="T11" s="174">
        <f t="shared" si="3"/>
        <v>0</v>
      </c>
      <c r="U11" s="178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86"/>
      <c r="AV11" s="174">
        <f t="shared" si="5"/>
        <v>200000</v>
      </c>
      <c r="AW11" s="178"/>
      <c r="AX11" s="179"/>
      <c r="AY11" s="179"/>
      <c r="AZ11" s="179"/>
      <c r="BA11" s="179">
        <v>180000</v>
      </c>
      <c r="BB11" s="179"/>
      <c r="BC11" s="179"/>
      <c r="BD11" s="179"/>
      <c r="BE11" s="179"/>
      <c r="BF11" s="179"/>
      <c r="BG11" s="179"/>
      <c r="BH11" s="179">
        <v>20000</v>
      </c>
      <c r="BI11" s="179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76"/>
    </row>
    <row r="12" ht="20" customHeight="1" spans="1:113">
      <c r="A12" s="176" t="s">
        <v>86</v>
      </c>
      <c r="B12" s="176" t="s">
        <v>86</v>
      </c>
      <c r="C12" s="176" t="s">
        <v>86</v>
      </c>
      <c r="D12" s="177" t="s">
        <v>289</v>
      </c>
      <c r="E12" s="174">
        <f t="shared" si="0"/>
        <v>4309247</v>
      </c>
      <c r="F12" s="174">
        <f t="shared" si="1"/>
        <v>4309247</v>
      </c>
      <c r="G12" s="178"/>
      <c r="H12" s="179"/>
      <c r="I12" s="179"/>
      <c r="J12" s="179"/>
      <c r="K12" s="179"/>
      <c r="L12" s="179">
        <f>L13</f>
        <v>2872831</v>
      </c>
      <c r="M12" s="179">
        <f>M13</f>
        <v>1436416</v>
      </c>
      <c r="N12" s="179"/>
      <c r="O12" s="179"/>
      <c r="P12" s="179"/>
      <c r="Q12" s="179"/>
      <c r="R12" s="179"/>
      <c r="S12" s="186"/>
      <c r="T12" s="174">
        <f t="shared" si="3"/>
        <v>0</v>
      </c>
      <c r="U12" s="178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86"/>
      <c r="AV12" s="174">
        <f t="shared" si="5"/>
        <v>0</v>
      </c>
      <c r="AW12" s="178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76"/>
    </row>
    <row r="13" ht="20" customHeight="1" spans="1:113">
      <c r="A13" s="176" t="s">
        <v>86</v>
      </c>
      <c r="B13" s="176" t="s">
        <v>86</v>
      </c>
      <c r="C13" s="176" t="s">
        <v>86</v>
      </c>
      <c r="D13" s="177" t="s">
        <v>290</v>
      </c>
      <c r="E13" s="174">
        <f t="shared" si="0"/>
        <v>4309247</v>
      </c>
      <c r="F13" s="174">
        <f t="shared" si="1"/>
        <v>4309247</v>
      </c>
      <c r="G13" s="178"/>
      <c r="H13" s="179"/>
      <c r="I13" s="179"/>
      <c r="J13" s="179"/>
      <c r="K13" s="179"/>
      <c r="L13" s="179">
        <f>L14+L15</f>
        <v>2872831</v>
      </c>
      <c r="M13" s="179">
        <f>M14+M15</f>
        <v>1436416</v>
      </c>
      <c r="N13" s="179"/>
      <c r="O13" s="179"/>
      <c r="P13" s="179"/>
      <c r="Q13" s="179"/>
      <c r="R13" s="179"/>
      <c r="S13" s="186"/>
      <c r="T13" s="174">
        <f t="shared" si="3"/>
        <v>0</v>
      </c>
      <c r="U13" s="178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86"/>
      <c r="AV13" s="174">
        <f t="shared" si="5"/>
        <v>0</v>
      </c>
      <c r="AW13" s="178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76"/>
    </row>
    <row r="14" ht="20" customHeight="1" spans="1:113">
      <c r="A14" s="176" t="s">
        <v>93</v>
      </c>
      <c r="B14" s="176" t="s">
        <v>94</v>
      </c>
      <c r="C14" s="176" t="s">
        <v>94</v>
      </c>
      <c r="D14" s="177" t="s">
        <v>291</v>
      </c>
      <c r="E14" s="174">
        <f t="shared" si="0"/>
        <v>2872831</v>
      </c>
      <c r="F14" s="174">
        <f t="shared" si="1"/>
        <v>2872831</v>
      </c>
      <c r="G14" s="178"/>
      <c r="H14" s="179"/>
      <c r="I14" s="179"/>
      <c r="J14" s="179"/>
      <c r="K14" s="179"/>
      <c r="L14" s="179">
        <v>2872831</v>
      </c>
      <c r="M14" s="179"/>
      <c r="N14" s="179"/>
      <c r="O14" s="179"/>
      <c r="P14" s="179"/>
      <c r="Q14" s="179"/>
      <c r="R14" s="179"/>
      <c r="S14" s="186"/>
      <c r="T14" s="174">
        <f t="shared" si="3"/>
        <v>0</v>
      </c>
      <c r="U14" s="178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86"/>
      <c r="AV14" s="174">
        <f t="shared" si="5"/>
        <v>0</v>
      </c>
      <c r="AW14" s="178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76"/>
    </row>
    <row r="15" ht="20" customHeight="1" spans="1:113">
      <c r="A15" s="176" t="s">
        <v>93</v>
      </c>
      <c r="B15" s="176" t="s">
        <v>94</v>
      </c>
      <c r="C15" s="176" t="s">
        <v>96</v>
      </c>
      <c r="D15" s="177" t="s">
        <v>292</v>
      </c>
      <c r="E15" s="174">
        <f t="shared" si="0"/>
        <v>1436416</v>
      </c>
      <c r="F15" s="174">
        <f t="shared" si="1"/>
        <v>1436416</v>
      </c>
      <c r="G15" s="178"/>
      <c r="H15" s="179"/>
      <c r="I15" s="179"/>
      <c r="J15" s="179"/>
      <c r="K15" s="179"/>
      <c r="L15" s="179"/>
      <c r="M15" s="179">
        <v>1436416</v>
      </c>
      <c r="N15" s="179"/>
      <c r="O15" s="179"/>
      <c r="P15" s="179"/>
      <c r="Q15" s="179"/>
      <c r="R15" s="179"/>
      <c r="S15" s="186"/>
      <c r="T15" s="174">
        <f t="shared" si="3"/>
        <v>0</v>
      </c>
      <c r="U15" s="178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86"/>
      <c r="AV15" s="174">
        <f t="shared" si="5"/>
        <v>0</v>
      </c>
      <c r="AW15" s="178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76"/>
    </row>
    <row r="16" ht="20" customHeight="1" spans="1:113">
      <c r="A16" s="176" t="s">
        <v>86</v>
      </c>
      <c r="B16" s="176" t="s">
        <v>86</v>
      </c>
      <c r="C16" s="176" t="s">
        <v>86</v>
      </c>
      <c r="D16" s="177" t="s">
        <v>293</v>
      </c>
      <c r="E16" s="174">
        <f t="shared" si="0"/>
        <v>2079089</v>
      </c>
      <c r="F16" s="174">
        <f t="shared" si="1"/>
        <v>2079089</v>
      </c>
      <c r="G16" s="178"/>
      <c r="H16" s="179"/>
      <c r="I16" s="179"/>
      <c r="J16" s="179"/>
      <c r="K16" s="179"/>
      <c r="L16" s="179"/>
      <c r="M16" s="179"/>
      <c r="N16" s="179">
        <f>N17</f>
        <v>1569243</v>
      </c>
      <c r="O16" s="179">
        <f>O17</f>
        <v>509846</v>
      </c>
      <c r="P16" s="179"/>
      <c r="Q16" s="179"/>
      <c r="R16" s="179"/>
      <c r="S16" s="186"/>
      <c r="T16" s="174">
        <f t="shared" si="3"/>
        <v>0</v>
      </c>
      <c r="U16" s="178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86"/>
      <c r="AV16" s="174">
        <f t="shared" si="5"/>
        <v>0</v>
      </c>
      <c r="AW16" s="178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76"/>
    </row>
    <row r="17" ht="20" customHeight="1" spans="1:113">
      <c r="A17" s="176" t="s">
        <v>86</v>
      </c>
      <c r="B17" s="176" t="s">
        <v>86</v>
      </c>
      <c r="C17" s="176" t="s">
        <v>86</v>
      </c>
      <c r="D17" s="177" t="s">
        <v>294</v>
      </c>
      <c r="E17" s="174">
        <f t="shared" si="0"/>
        <v>2079089</v>
      </c>
      <c r="F17" s="174">
        <f t="shared" si="1"/>
        <v>2079089</v>
      </c>
      <c r="G17" s="178"/>
      <c r="H17" s="179"/>
      <c r="I17" s="179"/>
      <c r="J17" s="179"/>
      <c r="K17" s="179"/>
      <c r="L17" s="179"/>
      <c r="M17" s="179"/>
      <c r="N17" s="179">
        <f>N18+N19</f>
        <v>1569243</v>
      </c>
      <c r="O17" s="179">
        <f>O18+O19</f>
        <v>509846</v>
      </c>
      <c r="P17" s="179"/>
      <c r="Q17" s="179"/>
      <c r="R17" s="179"/>
      <c r="S17" s="186"/>
      <c r="T17" s="174">
        <f t="shared" si="3"/>
        <v>0</v>
      </c>
      <c r="U17" s="178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86"/>
      <c r="AV17" s="174">
        <f t="shared" si="5"/>
        <v>0</v>
      </c>
      <c r="AW17" s="178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76"/>
    </row>
    <row r="18" ht="20" customHeight="1" spans="1:113">
      <c r="A18" s="176" t="s">
        <v>98</v>
      </c>
      <c r="B18" s="176" t="s">
        <v>99</v>
      </c>
      <c r="C18" s="176" t="s">
        <v>90</v>
      </c>
      <c r="D18" s="177" t="s">
        <v>295</v>
      </c>
      <c r="E18" s="174">
        <f t="shared" si="0"/>
        <v>1569243</v>
      </c>
      <c r="F18" s="174">
        <f t="shared" si="1"/>
        <v>1569243</v>
      </c>
      <c r="G18" s="178"/>
      <c r="H18" s="179"/>
      <c r="I18" s="179"/>
      <c r="J18" s="179"/>
      <c r="K18" s="179"/>
      <c r="L18" s="179"/>
      <c r="M18" s="179"/>
      <c r="N18" s="179">
        <v>1569243</v>
      </c>
      <c r="O18" s="179"/>
      <c r="P18" s="179"/>
      <c r="Q18" s="179"/>
      <c r="R18" s="179"/>
      <c r="S18" s="186"/>
      <c r="T18" s="174">
        <f t="shared" si="3"/>
        <v>0</v>
      </c>
      <c r="U18" s="178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86"/>
      <c r="AV18" s="174">
        <f t="shared" si="5"/>
        <v>0</v>
      </c>
      <c r="AW18" s="178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76"/>
    </row>
    <row r="19" ht="20" customHeight="1" spans="1:113">
      <c r="A19" s="176" t="s">
        <v>98</v>
      </c>
      <c r="B19" s="176" t="s">
        <v>99</v>
      </c>
      <c r="C19" s="176" t="s">
        <v>101</v>
      </c>
      <c r="D19" s="177" t="s">
        <v>296</v>
      </c>
      <c r="E19" s="174">
        <f t="shared" si="0"/>
        <v>509846</v>
      </c>
      <c r="F19" s="174">
        <f t="shared" si="1"/>
        <v>509846</v>
      </c>
      <c r="G19" s="178"/>
      <c r="H19" s="179"/>
      <c r="I19" s="179"/>
      <c r="J19" s="179"/>
      <c r="K19" s="179"/>
      <c r="L19" s="179"/>
      <c r="M19" s="179"/>
      <c r="N19" s="179"/>
      <c r="O19" s="179">
        <v>509846</v>
      </c>
      <c r="P19" s="179"/>
      <c r="Q19" s="179"/>
      <c r="R19" s="179"/>
      <c r="S19" s="186"/>
      <c r="T19" s="174">
        <f t="shared" si="3"/>
        <v>0</v>
      </c>
      <c r="U19" s="178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86"/>
      <c r="AV19" s="174">
        <f t="shared" si="5"/>
        <v>0</v>
      </c>
      <c r="AW19" s="178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76"/>
    </row>
    <row r="20" ht="20" customHeight="1" spans="1:113">
      <c r="A20" s="176" t="s">
        <v>86</v>
      </c>
      <c r="B20" s="176" t="s">
        <v>86</v>
      </c>
      <c r="C20" s="176" t="s">
        <v>86</v>
      </c>
      <c r="D20" s="177" t="s">
        <v>297</v>
      </c>
      <c r="E20" s="174">
        <f t="shared" si="0"/>
        <v>2794242</v>
      </c>
      <c r="F20" s="174">
        <f t="shared" si="1"/>
        <v>2794242</v>
      </c>
      <c r="G20" s="178"/>
      <c r="H20" s="179"/>
      <c r="I20" s="179"/>
      <c r="J20" s="179"/>
      <c r="K20" s="179"/>
      <c r="L20" s="179"/>
      <c r="M20" s="179"/>
      <c r="N20" s="179"/>
      <c r="O20" s="179"/>
      <c r="P20" s="179"/>
      <c r="Q20" s="179">
        <f>Q21</f>
        <v>2794242</v>
      </c>
      <c r="R20" s="179"/>
      <c r="S20" s="186"/>
      <c r="T20" s="174">
        <f t="shared" si="3"/>
        <v>0</v>
      </c>
      <c r="U20" s="178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86"/>
      <c r="AV20" s="174">
        <f t="shared" si="5"/>
        <v>0</v>
      </c>
      <c r="AW20" s="178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76"/>
    </row>
    <row r="21" ht="20" customHeight="1" spans="1:113">
      <c r="A21" s="176" t="s">
        <v>86</v>
      </c>
      <c r="B21" s="176" t="s">
        <v>86</v>
      </c>
      <c r="C21" s="176" t="s">
        <v>86</v>
      </c>
      <c r="D21" s="177" t="s">
        <v>298</v>
      </c>
      <c r="E21" s="174">
        <f t="shared" si="0"/>
        <v>2794242</v>
      </c>
      <c r="F21" s="174">
        <f t="shared" si="1"/>
        <v>2794242</v>
      </c>
      <c r="G21" s="178"/>
      <c r="H21" s="179"/>
      <c r="I21" s="179"/>
      <c r="J21" s="179"/>
      <c r="K21" s="179"/>
      <c r="L21" s="179"/>
      <c r="M21" s="179"/>
      <c r="N21" s="179"/>
      <c r="O21" s="179"/>
      <c r="P21" s="179"/>
      <c r="Q21" s="179">
        <f>Q22</f>
        <v>2794242</v>
      </c>
      <c r="R21" s="179"/>
      <c r="S21" s="186"/>
      <c r="T21" s="174">
        <f t="shared" si="3"/>
        <v>0</v>
      </c>
      <c r="U21" s="178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86"/>
      <c r="AV21" s="174">
        <f t="shared" si="5"/>
        <v>0</v>
      </c>
      <c r="AW21" s="178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76"/>
    </row>
    <row r="22" ht="20" customHeight="1" spans="1:113">
      <c r="A22" s="176" t="s">
        <v>103</v>
      </c>
      <c r="B22" s="176" t="s">
        <v>89</v>
      </c>
      <c r="C22" s="176" t="s">
        <v>90</v>
      </c>
      <c r="D22" s="177" t="s">
        <v>299</v>
      </c>
      <c r="E22" s="174">
        <f>F22+T22+AV22+BI22+BN22+CA22+CR22+CU22+DA23+DD22</f>
        <v>2794242</v>
      </c>
      <c r="F22" s="174">
        <f t="shared" si="1"/>
        <v>2794242</v>
      </c>
      <c r="G22" s="178"/>
      <c r="H22" s="179"/>
      <c r="I22" s="179"/>
      <c r="J22" s="179"/>
      <c r="K22" s="179"/>
      <c r="L22" s="179"/>
      <c r="M22" s="179"/>
      <c r="N22" s="179"/>
      <c r="O22" s="179"/>
      <c r="P22" s="179"/>
      <c r="Q22" s="179">
        <v>2794242</v>
      </c>
      <c r="R22" s="179"/>
      <c r="S22" s="186"/>
      <c r="T22" s="174">
        <f t="shared" si="3"/>
        <v>0</v>
      </c>
      <c r="U22" s="178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86"/>
      <c r="AV22" s="174">
        <f t="shared" si="5"/>
        <v>0</v>
      </c>
      <c r="AW22" s="178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76"/>
    </row>
    <row r="23" ht="20.1" customHeight="1" spans="1:113">
      <c r="A23" s="180"/>
      <c r="B23" s="180"/>
      <c r="C23" s="180"/>
      <c r="D23" s="181"/>
      <c r="E23" s="180"/>
      <c r="F23" s="182"/>
      <c r="G23" s="180"/>
      <c r="H23" s="180"/>
      <c r="I23" s="180"/>
      <c r="J23" s="180"/>
      <c r="K23" s="180"/>
      <c r="L23" s="180"/>
      <c r="M23" s="182"/>
      <c r="N23" s="182"/>
      <c r="O23" s="182"/>
      <c r="P23" s="182"/>
      <c r="Q23" s="182"/>
      <c r="R23" s="182"/>
      <c r="S23" s="182"/>
      <c r="T23" s="182"/>
      <c r="U23" s="182"/>
      <c r="V23" s="180"/>
      <c r="W23" s="180"/>
      <c r="X23" s="180"/>
      <c r="Y23" s="182"/>
      <c r="Z23" s="182"/>
      <c r="AA23" s="182"/>
      <c r="AB23" s="182"/>
      <c r="AC23" s="187"/>
      <c r="AD23" s="180"/>
      <c r="AE23" s="180"/>
      <c r="AF23" s="182"/>
      <c r="AG23" s="182"/>
      <c r="AH23" s="182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</row>
    <row r="24" ht="20.1" customHeight="1" spans="1:113">
      <c r="A24" s="182"/>
      <c r="B24" s="182"/>
      <c r="C24" s="182"/>
      <c r="D24" s="183"/>
      <c r="E24" s="182"/>
      <c r="F24" s="182"/>
      <c r="G24" s="180"/>
      <c r="H24" s="180"/>
      <c r="I24" s="180"/>
      <c r="J24" s="180"/>
      <c r="K24" s="180"/>
      <c r="L24" s="180"/>
      <c r="M24" s="182"/>
      <c r="N24" s="182"/>
      <c r="O24" s="182"/>
      <c r="P24" s="182"/>
      <c r="Q24" s="182"/>
      <c r="R24" s="182"/>
      <c r="S24" s="182"/>
      <c r="T24" s="182"/>
      <c r="U24" s="182"/>
      <c r="V24" s="180"/>
      <c r="W24" s="180"/>
      <c r="X24" s="180"/>
      <c r="Y24" s="182"/>
      <c r="Z24" s="182"/>
      <c r="AA24" s="182"/>
      <c r="AB24" s="182"/>
      <c r="AC24" s="182"/>
      <c r="AD24" s="180"/>
      <c r="AE24" s="180"/>
      <c r="AF24" s="182"/>
      <c r="AG24" s="182"/>
      <c r="AH24" s="182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</row>
    <row r="25" ht="20.1" customHeight="1" spans="1:113">
      <c r="A25" s="182"/>
      <c r="B25" s="182"/>
      <c r="C25" s="182"/>
      <c r="D25" s="183"/>
      <c r="E25" s="182"/>
      <c r="F25" s="182"/>
      <c r="G25" s="180"/>
      <c r="H25" s="180"/>
      <c r="I25" s="180"/>
      <c r="J25" s="180"/>
      <c r="K25" s="180"/>
      <c r="L25" s="180"/>
      <c r="M25" s="182"/>
      <c r="N25" s="182"/>
      <c r="O25" s="182"/>
      <c r="P25" s="182"/>
      <c r="Q25" s="182"/>
      <c r="R25" s="182"/>
      <c r="S25" s="182"/>
      <c r="T25" s="182"/>
      <c r="U25" s="182"/>
      <c r="V25" s="180"/>
      <c r="W25" s="180"/>
      <c r="X25" s="180"/>
      <c r="Y25" s="182"/>
      <c r="Z25" s="182"/>
      <c r="AA25" s="182"/>
      <c r="AB25" s="182"/>
      <c r="AC25" s="182"/>
      <c r="AD25" s="180"/>
      <c r="AE25" s="180"/>
      <c r="AF25" s="182"/>
      <c r="AG25" s="182"/>
      <c r="AH25" s="182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</row>
    <row r="26" ht="20.1" customHeight="1" spans="1:113">
      <c r="A26" s="182"/>
      <c r="B26" s="182"/>
      <c r="C26" s="182"/>
      <c r="D26" s="183"/>
      <c r="E26" s="182"/>
      <c r="F26" s="182"/>
      <c r="G26" s="180"/>
      <c r="H26" s="180"/>
      <c r="I26" s="180"/>
      <c r="J26" s="180"/>
      <c r="K26" s="180"/>
      <c r="L26" s="180"/>
      <c r="M26" s="182"/>
      <c r="N26" s="182"/>
      <c r="O26" s="182"/>
      <c r="P26" s="182"/>
      <c r="Q26" s="182"/>
      <c r="R26" s="182"/>
      <c r="S26" s="182"/>
      <c r="T26" s="182"/>
      <c r="U26" s="182"/>
      <c r="V26" s="180"/>
      <c r="W26" s="180"/>
      <c r="X26" s="180"/>
      <c r="Y26" s="182"/>
      <c r="Z26" s="182"/>
      <c r="AA26" s="182"/>
      <c r="AB26" s="182"/>
      <c r="AC26" s="182"/>
      <c r="AD26" s="180"/>
      <c r="AE26" s="180"/>
      <c r="AF26" s="182"/>
      <c r="AG26" s="182"/>
      <c r="AH26" s="182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</row>
    <row r="27" ht="20.1" customHeight="1" spans="1:113">
      <c r="A27" s="182"/>
      <c r="B27" s="182"/>
      <c r="C27" s="182"/>
      <c r="D27" s="183"/>
      <c r="E27" s="182"/>
      <c r="F27" s="182"/>
      <c r="G27" s="180"/>
      <c r="H27" s="180"/>
      <c r="I27" s="180"/>
      <c r="J27" s="180"/>
      <c r="K27" s="180"/>
      <c r="L27" s="180"/>
      <c r="M27" s="182"/>
      <c r="N27" s="182"/>
      <c r="O27" s="182"/>
      <c r="P27" s="182"/>
      <c r="Q27" s="182"/>
      <c r="R27" s="182"/>
      <c r="S27" s="182"/>
      <c r="T27" s="182"/>
      <c r="U27" s="182"/>
      <c r="V27" s="180"/>
      <c r="W27" s="180"/>
      <c r="X27" s="180"/>
      <c r="Y27" s="182"/>
      <c r="Z27" s="182"/>
      <c r="AA27" s="182"/>
      <c r="AB27" s="182"/>
      <c r="AC27" s="182"/>
      <c r="AD27" s="180"/>
      <c r="AE27" s="180"/>
      <c r="AF27" s="182"/>
      <c r="AG27" s="182"/>
      <c r="AH27" s="182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</row>
    <row r="28" ht="20.1" customHeight="1" spans="1:113">
      <c r="A28" s="182"/>
      <c r="B28" s="182"/>
      <c r="C28" s="182"/>
      <c r="D28" s="183"/>
      <c r="E28" s="182"/>
      <c r="F28" s="182"/>
      <c r="G28" s="180"/>
      <c r="H28" s="180"/>
      <c r="I28" s="180"/>
      <c r="J28" s="180"/>
      <c r="K28" s="180"/>
      <c r="L28" s="180"/>
      <c r="M28" s="182"/>
      <c r="N28" s="182"/>
      <c r="O28" s="182"/>
      <c r="P28" s="182"/>
      <c r="Q28" s="182"/>
      <c r="R28" s="182"/>
      <c r="S28" s="182"/>
      <c r="T28" s="182"/>
      <c r="U28" s="182"/>
      <c r="V28" s="180"/>
      <c r="W28" s="180"/>
      <c r="X28" s="180"/>
      <c r="Y28" s="182"/>
      <c r="Z28" s="182"/>
      <c r="AA28" s="182"/>
      <c r="AB28" s="182"/>
      <c r="AC28" s="182"/>
      <c r="AD28" s="180"/>
      <c r="AE28" s="180"/>
      <c r="AF28" s="182"/>
      <c r="AG28" s="182"/>
      <c r="AH28" s="182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</row>
    <row r="29" ht="20.1" customHeight="1" spans="1:113">
      <c r="A29" s="182"/>
      <c r="B29" s="182"/>
      <c r="C29" s="182"/>
      <c r="D29" s="183"/>
      <c r="E29" s="182"/>
      <c r="F29" s="182"/>
      <c r="G29" s="180"/>
      <c r="H29" s="180"/>
      <c r="I29" s="180"/>
      <c r="J29" s="180"/>
      <c r="K29" s="180"/>
      <c r="L29" s="180"/>
      <c r="M29" s="182"/>
      <c r="N29" s="182"/>
      <c r="O29" s="182"/>
      <c r="P29" s="182"/>
      <c r="Q29" s="182"/>
      <c r="R29" s="182"/>
      <c r="S29" s="182"/>
      <c r="T29" s="182"/>
      <c r="U29" s="182"/>
      <c r="V29" s="180"/>
      <c r="W29" s="180"/>
      <c r="X29" s="180"/>
      <c r="Y29" s="182"/>
      <c r="Z29" s="182"/>
      <c r="AA29" s="182"/>
      <c r="AB29" s="182"/>
      <c r="AC29" s="182"/>
      <c r="AD29" s="180"/>
      <c r="AE29" s="180"/>
      <c r="AF29" s="182"/>
      <c r="AG29" s="182"/>
      <c r="AH29" s="182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</row>
    <row r="30" ht="20.1" customHeight="1" spans="1:113">
      <c r="A30" s="182"/>
      <c r="B30" s="182"/>
      <c r="C30" s="182"/>
      <c r="D30" s="183"/>
      <c r="E30" s="182"/>
      <c r="F30" s="182"/>
      <c r="G30" s="180"/>
      <c r="H30" s="180"/>
      <c r="I30" s="180"/>
      <c r="J30" s="180"/>
      <c r="K30" s="180"/>
      <c r="L30" s="180"/>
      <c r="M30" s="182"/>
      <c r="N30" s="182"/>
      <c r="O30" s="182"/>
      <c r="P30" s="182"/>
      <c r="Q30" s="182"/>
      <c r="R30" s="182"/>
      <c r="S30" s="182"/>
      <c r="T30" s="182"/>
      <c r="U30" s="182"/>
      <c r="V30" s="180"/>
      <c r="W30" s="180"/>
      <c r="X30" s="180"/>
      <c r="Y30" s="182"/>
      <c r="Z30" s="182"/>
      <c r="AA30" s="182"/>
      <c r="AB30" s="182"/>
      <c r="AC30" s="182"/>
      <c r="AD30" s="180"/>
      <c r="AE30" s="180"/>
      <c r="AF30" s="182"/>
      <c r="AG30" s="182"/>
      <c r="AH30" s="182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</row>
    <row r="31" ht="20.1" customHeight="1" spans="1:113">
      <c r="A31" s="182"/>
      <c r="B31" s="182"/>
      <c r="C31" s="182"/>
      <c r="D31" s="183"/>
      <c r="E31" s="182"/>
      <c r="F31" s="182"/>
      <c r="G31" s="180"/>
      <c r="H31" s="180"/>
      <c r="I31" s="180"/>
      <c r="J31" s="180"/>
      <c r="K31" s="180"/>
      <c r="L31" s="180"/>
      <c r="M31" s="182"/>
      <c r="N31" s="182"/>
      <c r="O31" s="182"/>
      <c r="P31" s="182"/>
      <c r="Q31" s="182"/>
      <c r="R31" s="182"/>
      <c r="S31" s="182"/>
      <c r="T31" s="182"/>
      <c r="U31" s="182"/>
      <c r="V31" s="180"/>
      <c r="W31" s="180"/>
      <c r="X31" s="180"/>
      <c r="Y31" s="182"/>
      <c r="Z31" s="182"/>
      <c r="AA31" s="182"/>
      <c r="AB31" s="182"/>
      <c r="AC31" s="182"/>
      <c r="AD31" s="180"/>
      <c r="AE31" s="180"/>
      <c r="AF31" s="182"/>
      <c r="AG31" s="182"/>
      <c r="AH31" s="182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</row>
    <row r="32" ht="20.1" customHeight="1" spans="1:113">
      <c r="A32" s="182"/>
      <c r="B32" s="182"/>
      <c r="C32" s="182"/>
      <c r="D32" s="183"/>
      <c r="E32" s="182"/>
      <c r="F32" s="182"/>
      <c r="G32" s="180"/>
      <c r="H32" s="180"/>
      <c r="I32" s="180"/>
      <c r="J32" s="180"/>
      <c r="K32" s="180"/>
      <c r="L32" s="180"/>
      <c r="M32" s="182"/>
      <c r="N32" s="182"/>
      <c r="O32" s="182"/>
      <c r="P32" s="182"/>
      <c r="Q32" s="182"/>
      <c r="R32" s="182"/>
      <c r="S32" s="182"/>
      <c r="T32" s="182"/>
      <c r="U32" s="182"/>
      <c r="V32" s="180"/>
      <c r="W32" s="180"/>
      <c r="X32" s="180"/>
      <c r="Y32" s="182"/>
      <c r="Z32" s="182"/>
      <c r="AA32" s="182"/>
      <c r="AB32" s="182"/>
      <c r="AC32" s="182"/>
      <c r="AD32" s="180"/>
      <c r="AE32" s="180"/>
      <c r="AF32" s="182"/>
      <c r="AG32" s="182"/>
      <c r="AH32" s="182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</row>
    <row r="33" ht="20.1" customHeight="1" spans="1:113">
      <c r="A33" s="182"/>
      <c r="B33" s="182"/>
      <c r="C33" s="182"/>
      <c r="D33" s="183"/>
      <c r="E33" s="182"/>
      <c r="F33" s="182"/>
      <c r="G33" s="180"/>
      <c r="H33" s="180"/>
      <c r="I33" s="180"/>
      <c r="J33" s="180"/>
      <c r="K33" s="180"/>
      <c r="L33" s="180"/>
      <c r="M33" s="182"/>
      <c r="N33" s="182"/>
      <c r="O33" s="182"/>
      <c r="P33" s="182"/>
      <c r="Q33" s="182"/>
      <c r="R33" s="182"/>
      <c r="S33" s="182"/>
      <c r="T33" s="182"/>
      <c r="U33" s="182"/>
      <c r="V33" s="180"/>
      <c r="W33" s="180"/>
      <c r="X33" s="180"/>
      <c r="Y33" s="182"/>
      <c r="Z33" s="182"/>
      <c r="AA33" s="182"/>
      <c r="AB33" s="182"/>
      <c r="AC33" s="182"/>
      <c r="AD33" s="180"/>
      <c r="AE33" s="180"/>
      <c r="AF33" s="182"/>
      <c r="AG33" s="182"/>
      <c r="AH33" s="182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</row>
    <row r="34" ht="20.1" customHeight="1" spans="1:113">
      <c r="A34" s="182"/>
      <c r="B34" s="182"/>
      <c r="C34" s="182"/>
      <c r="D34" s="183"/>
      <c r="E34" s="182"/>
      <c r="F34" s="182"/>
      <c r="G34" s="180"/>
      <c r="H34" s="180"/>
      <c r="I34" s="180"/>
      <c r="J34" s="180"/>
      <c r="K34" s="180"/>
      <c r="L34" s="180"/>
      <c r="M34" s="182"/>
      <c r="N34" s="182"/>
      <c r="O34" s="182"/>
      <c r="P34" s="182"/>
      <c r="Q34" s="182"/>
      <c r="R34" s="182"/>
      <c r="S34" s="182"/>
      <c r="T34" s="182"/>
      <c r="U34" s="182"/>
      <c r="V34" s="180"/>
      <c r="W34" s="180"/>
      <c r="X34" s="180"/>
      <c r="Y34" s="182"/>
      <c r="Z34" s="182"/>
      <c r="AA34" s="182"/>
      <c r="AB34" s="182"/>
      <c r="AC34" s="182"/>
      <c r="AD34" s="180"/>
      <c r="AE34" s="180"/>
      <c r="AF34" s="182"/>
      <c r="AG34" s="182"/>
      <c r="AH34" s="182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</row>
    <row r="35" ht="20.1" customHeight="1" spans="1:113">
      <c r="A35" s="182"/>
      <c r="B35" s="182"/>
      <c r="C35" s="182"/>
      <c r="D35" s="183"/>
      <c r="E35" s="182"/>
      <c r="F35" s="182"/>
      <c r="G35" s="180"/>
      <c r="H35" s="180"/>
      <c r="I35" s="180"/>
      <c r="J35" s="180"/>
      <c r="K35" s="180"/>
      <c r="L35" s="180"/>
      <c r="M35" s="182"/>
      <c r="N35" s="182"/>
      <c r="O35" s="182"/>
      <c r="P35" s="182"/>
      <c r="Q35" s="182"/>
      <c r="R35" s="182"/>
      <c r="S35" s="182"/>
      <c r="T35" s="182"/>
      <c r="U35" s="182"/>
      <c r="V35" s="180"/>
      <c r="W35" s="180"/>
      <c r="X35" s="180"/>
      <c r="Y35" s="182"/>
      <c r="Z35" s="182"/>
      <c r="AA35" s="182"/>
      <c r="AB35" s="182"/>
      <c r="AC35" s="182"/>
      <c r="AD35" s="180"/>
      <c r="AE35" s="180"/>
      <c r="AF35" s="182"/>
      <c r="AG35" s="182"/>
      <c r="AH35" s="182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055555555556" right="0.393055555555556" top="0.786805555555556" bottom="0.393055555555556" header="0" footer="0"/>
  <pageSetup paperSize="66" fitToWidth="0" orientation="landscape" errors="blank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E1" sqref="E$1:G$1048576"/>
    </sheetView>
  </sheetViews>
  <sheetFormatPr defaultColWidth="9.16666666666667" defaultRowHeight="12.75" customHeight="1" outlineLevelCol="7"/>
  <cols>
    <col min="1" max="1" width="8.16666666666667" style="132" customWidth="1"/>
    <col min="2" max="2" width="5.5" customWidth="1"/>
    <col min="3" max="3" width="9.16666666666667" customWidth="1"/>
    <col min="4" max="4" width="40.5" style="133" customWidth="1"/>
    <col min="5" max="7" width="19.5" customWidth="1"/>
    <col min="8" max="8" width="8.66666666666667" customWidth="1"/>
  </cols>
  <sheetData>
    <row r="1" ht="20.1" customHeight="1" spans="1:8">
      <c r="A1" s="134"/>
      <c r="B1" s="82"/>
      <c r="C1" s="82"/>
      <c r="D1" s="135"/>
      <c r="E1" s="82"/>
      <c r="F1" s="82"/>
      <c r="G1" s="49" t="s">
        <v>300</v>
      </c>
      <c r="H1" s="102"/>
    </row>
    <row r="2" ht="25.5" customHeight="1" spans="1:8">
      <c r="A2" s="45" t="s">
        <v>301</v>
      </c>
      <c r="B2" s="45"/>
      <c r="C2" s="45"/>
      <c r="D2" s="136"/>
      <c r="E2" s="45"/>
      <c r="F2" s="45"/>
      <c r="G2" s="45"/>
      <c r="H2" s="102"/>
    </row>
    <row r="3" ht="20.1" customHeight="1" spans="1:8">
      <c r="A3" s="46" t="s">
        <v>6</v>
      </c>
      <c r="B3" s="47"/>
      <c r="C3" s="47"/>
      <c r="D3" s="47"/>
      <c r="E3" s="84"/>
      <c r="F3" s="84"/>
      <c r="G3" s="49" t="s">
        <v>7</v>
      </c>
      <c r="H3" s="102"/>
    </row>
    <row r="4" ht="17" customHeight="1" spans="1:8">
      <c r="A4" s="87" t="s">
        <v>302</v>
      </c>
      <c r="B4" s="88"/>
      <c r="C4" s="88"/>
      <c r="D4" s="137"/>
      <c r="E4" s="138" t="s">
        <v>107</v>
      </c>
      <c r="F4" s="57"/>
      <c r="G4" s="57"/>
      <c r="H4" s="102"/>
    </row>
    <row r="5" ht="17" customHeight="1" spans="1:8">
      <c r="A5" s="50" t="s">
        <v>70</v>
      </c>
      <c r="B5" s="52"/>
      <c r="C5" s="139" t="s">
        <v>71</v>
      </c>
      <c r="D5" s="140" t="s">
        <v>303</v>
      </c>
      <c r="E5" s="57" t="s">
        <v>62</v>
      </c>
      <c r="F5" s="54" t="s">
        <v>304</v>
      </c>
      <c r="G5" s="141" t="s">
        <v>305</v>
      </c>
      <c r="H5" s="102"/>
    </row>
    <row r="6" ht="17" customHeight="1" spans="1:8">
      <c r="A6" s="59" t="s">
        <v>82</v>
      </c>
      <c r="B6" s="60" t="s">
        <v>83</v>
      </c>
      <c r="C6" s="142"/>
      <c r="D6" s="143"/>
      <c r="E6" s="63"/>
      <c r="F6" s="64"/>
      <c r="G6" s="95"/>
      <c r="H6" s="102"/>
    </row>
    <row r="7" ht="17" customHeight="1" spans="1:8">
      <c r="A7" s="144" t="s">
        <v>86</v>
      </c>
      <c r="B7" s="145" t="s">
        <v>86</v>
      </c>
      <c r="C7" s="146" t="s">
        <v>86</v>
      </c>
      <c r="D7" s="147" t="s">
        <v>62</v>
      </c>
      <c r="E7" s="148">
        <f t="shared" ref="E7:E38" si="0">F7+G7</f>
        <v>38300849</v>
      </c>
      <c r="F7" s="149">
        <f>F8</f>
        <v>34460849</v>
      </c>
      <c r="G7" s="150">
        <f>G8</f>
        <v>3840000</v>
      </c>
      <c r="H7" s="102"/>
    </row>
    <row r="8" ht="17" customHeight="1" spans="1:8">
      <c r="A8" s="151" t="s">
        <v>86</v>
      </c>
      <c r="B8" s="151" t="s">
        <v>86</v>
      </c>
      <c r="C8" s="151">
        <v>116101</v>
      </c>
      <c r="D8" s="152" t="s">
        <v>1</v>
      </c>
      <c r="E8" s="148">
        <f t="shared" si="0"/>
        <v>38300849</v>
      </c>
      <c r="F8" s="120">
        <f>F9+F20+F34</f>
        <v>34460849</v>
      </c>
      <c r="G8" s="120">
        <f>G9+G20+G34</f>
        <v>3840000</v>
      </c>
      <c r="H8" s="102"/>
    </row>
    <row r="9" ht="17" customHeight="1" spans="1:8">
      <c r="A9" s="153" t="s">
        <v>306</v>
      </c>
      <c r="B9" s="153" t="s">
        <v>86</v>
      </c>
      <c r="C9" s="151"/>
      <c r="D9" s="154" t="s">
        <v>307</v>
      </c>
      <c r="E9" s="148">
        <f t="shared" si="0"/>
        <v>33919013</v>
      </c>
      <c r="F9" s="124">
        <f>SUM(F10:F19)</f>
        <v>33919013</v>
      </c>
      <c r="G9" s="120"/>
      <c r="H9" s="102"/>
    </row>
    <row r="10" ht="17" customHeight="1" spans="1:8">
      <c r="A10" s="153" t="s">
        <v>308</v>
      </c>
      <c r="B10" s="153" t="s">
        <v>90</v>
      </c>
      <c r="C10" s="151">
        <v>116101</v>
      </c>
      <c r="D10" s="154" t="s">
        <v>309</v>
      </c>
      <c r="E10" s="148">
        <f t="shared" si="0"/>
        <v>7916004</v>
      </c>
      <c r="F10" s="124">
        <v>7916004</v>
      </c>
      <c r="G10" s="124"/>
      <c r="H10" s="102"/>
    </row>
    <row r="11" ht="17" customHeight="1" spans="1:8">
      <c r="A11" s="153" t="s">
        <v>308</v>
      </c>
      <c r="B11" s="153" t="s">
        <v>89</v>
      </c>
      <c r="C11" s="151">
        <v>116101</v>
      </c>
      <c r="D11" s="154" t="s">
        <v>310</v>
      </c>
      <c r="E11" s="148">
        <f t="shared" si="0"/>
        <v>10242611</v>
      </c>
      <c r="F11" s="124">
        <v>10242611</v>
      </c>
      <c r="G11" s="124"/>
      <c r="H11" s="102"/>
    </row>
    <row r="12" ht="17" customHeight="1" spans="1:8">
      <c r="A12" s="153" t="s">
        <v>308</v>
      </c>
      <c r="B12" s="153" t="s">
        <v>101</v>
      </c>
      <c r="C12" s="151">
        <v>116101</v>
      </c>
      <c r="D12" s="154" t="s">
        <v>311</v>
      </c>
      <c r="E12" s="148">
        <f t="shared" si="0"/>
        <v>659667</v>
      </c>
      <c r="F12" s="124">
        <v>659667</v>
      </c>
      <c r="G12" s="124"/>
      <c r="H12" s="102"/>
    </row>
    <row r="13" ht="17" customHeight="1" spans="1:8">
      <c r="A13" s="153" t="s">
        <v>308</v>
      </c>
      <c r="B13" s="153" t="s">
        <v>179</v>
      </c>
      <c r="C13" s="151">
        <v>116101</v>
      </c>
      <c r="D13" s="154" t="s">
        <v>312</v>
      </c>
      <c r="E13" s="148">
        <f t="shared" si="0"/>
        <v>2872831</v>
      </c>
      <c r="F13" s="124">
        <v>2872831</v>
      </c>
      <c r="G13" s="124"/>
      <c r="H13" s="102"/>
    </row>
    <row r="14" ht="17" customHeight="1" spans="1:8">
      <c r="A14" s="153" t="s">
        <v>308</v>
      </c>
      <c r="B14" s="153" t="s">
        <v>181</v>
      </c>
      <c r="C14" s="151">
        <v>116101</v>
      </c>
      <c r="D14" s="154" t="s">
        <v>313</v>
      </c>
      <c r="E14" s="148">
        <f t="shared" si="0"/>
        <v>1436416</v>
      </c>
      <c r="F14" s="124">
        <v>1436416</v>
      </c>
      <c r="G14" s="124"/>
      <c r="H14" s="102"/>
    </row>
    <row r="15" ht="17" customHeight="1" spans="1:8">
      <c r="A15" s="153" t="s">
        <v>308</v>
      </c>
      <c r="B15" s="153" t="s">
        <v>314</v>
      </c>
      <c r="C15" s="151">
        <v>116101</v>
      </c>
      <c r="D15" s="154" t="s">
        <v>315</v>
      </c>
      <c r="E15" s="148">
        <f t="shared" si="0"/>
        <v>1569243</v>
      </c>
      <c r="F15" s="124">
        <v>1569243</v>
      </c>
      <c r="G15" s="124"/>
      <c r="H15" s="102"/>
    </row>
    <row r="16" ht="17" customHeight="1" spans="1:8">
      <c r="A16" s="153" t="s">
        <v>308</v>
      </c>
      <c r="B16" s="153" t="s">
        <v>99</v>
      </c>
      <c r="C16" s="151">
        <v>116101</v>
      </c>
      <c r="D16" s="154" t="s">
        <v>316</v>
      </c>
      <c r="E16" s="148">
        <f t="shared" si="0"/>
        <v>509846</v>
      </c>
      <c r="F16" s="124">
        <v>509846</v>
      </c>
      <c r="G16" s="124"/>
      <c r="H16" s="102"/>
    </row>
    <row r="17" ht="17" customHeight="1" spans="1:8">
      <c r="A17" s="153" t="s">
        <v>308</v>
      </c>
      <c r="B17" s="153" t="s">
        <v>317</v>
      </c>
      <c r="C17" s="151">
        <v>116101</v>
      </c>
      <c r="D17" s="154" t="s">
        <v>318</v>
      </c>
      <c r="E17" s="148">
        <f t="shared" si="0"/>
        <v>233713</v>
      </c>
      <c r="F17" s="124">
        <v>233713</v>
      </c>
      <c r="G17" s="124"/>
      <c r="H17" s="102"/>
    </row>
    <row r="18" ht="17" customHeight="1" spans="1:8">
      <c r="A18" s="153" t="s">
        <v>308</v>
      </c>
      <c r="B18" s="153" t="s">
        <v>319</v>
      </c>
      <c r="C18" s="151">
        <v>116101</v>
      </c>
      <c r="D18" s="155" t="s">
        <v>320</v>
      </c>
      <c r="E18" s="148">
        <f t="shared" si="0"/>
        <v>2794242</v>
      </c>
      <c r="F18" s="124">
        <v>2794242</v>
      </c>
      <c r="G18" s="124"/>
      <c r="H18" s="102"/>
    </row>
    <row r="19" ht="17" customHeight="1" spans="1:8">
      <c r="A19" s="153" t="s">
        <v>308</v>
      </c>
      <c r="B19" s="153" t="s">
        <v>171</v>
      </c>
      <c r="C19" s="151">
        <v>116101</v>
      </c>
      <c r="D19" s="154" t="s">
        <v>321</v>
      </c>
      <c r="E19" s="148">
        <f t="shared" si="0"/>
        <v>5684440</v>
      </c>
      <c r="F19" s="124">
        <v>5684440</v>
      </c>
      <c r="G19" s="124"/>
      <c r="H19" s="102"/>
    </row>
    <row r="20" ht="17" customHeight="1" spans="1:8">
      <c r="A20" s="156" t="s">
        <v>322</v>
      </c>
      <c r="B20" s="156" t="s">
        <v>86</v>
      </c>
      <c r="C20" s="151"/>
      <c r="D20" s="154" t="s">
        <v>323</v>
      </c>
      <c r="E20" s="148">
        <f t="shared" si="0"/>
        <v>3840000</v>
      </c>
      <c r="F20" s="124"/>
      <c r="G20" s="124">
        <f>SUM(G21:G33)</f>
        <v>3840000</v>
      </c>
      <c r="H20" s="102"/>
    </row>
    <row r="21" ht="17" customHeight="1" spans="1:8">
      <c r="A21" s="157" t="s">
        <v>324</v>
      </c>
      <c r="B21" s="157" t="s">
        <v>90</v>
      </c>
      <c r="C21" s="151">
        <v>116101</v>
      </c>
      <c r="D21" s="158" t="s">
        <v>325</v>
      </c>
      <c r="E21" s="148">
        <f t="shared" si="0"/>
        <v>729900</v>
      </c>
      <c r="F21" s="124"/>
      <c r="G21" s="124">
        <v>729900</v>
      </c>
      <c r="H21" s="102"/>
    </row>
    <row r="22" ht="17" customHeight="1" spans="1:8">
      <c r="A22" s="157" t="s">
        <v>324</v>
      </c>
      <c r="B22" s="157" t="s">
        <v>94</v>
      </c>
      <c r="C22" s="151">
        <v>116101</v>
      </c>
      <c r="D22" s="158" t="s">
        <v>326</v>
      </c>
      <c r="E22" s="148">
        <f t="shared" si="0"/>
        <v>20000</v>
      </c>
      <c r="F22" s="124"/>
      <c r="G22" s="124">
        <v>20000</v>
      </c>
      <c r="H22" s="102"/>
    </row>
    <row r="23" ht="17" customHeight="1" spans="1:8">
      <c r="A23" s="157" t="s">
        <v>324</v>
      </c>
      <c r="B23" s="157" t="s">
        <v>96</v>
      </c>
      <c r="C23" s="151">
        <v>116101</v>
      </c>
      <c r="D23" s="158" t="s">
        <v>327</v>
      </c>
      <c r="E23" s="148">
        <f t="shared" si="0"/>
        <v>275000</v>
      </c>
      <c r="F23" s="124"/>
      <c r="G23" s="124">
        <v>275000</v>
      </c>
      <c r="H23" s="102"/>
    </row>
    <row r="24" ht="17" customHeight="1" spans="1:8">
      <c r="A24" s="157" t="s">
        <v>324</v>
      </c>
      <c r="B24" s="157" t="s">
        <v>328</v>
      </c>
      <c r="C24" s="151">
        <v>116101</v>
      </c>
      <c r="D24" s="158" t="s">
        <v>329</v>
      </c>
      <c r="E24" s="150">
        <f t="shared" si="0"/>
        <v>5000</v>
      </c>
      <c r="F24" s="124"/>
      <c r="G24" s="124">
        <v>5000</v>
      </c>
      <c r="H24" s="102"/>
    </row>
    <row r="25" ht="17" customHeight="1" spans="1:8">
      <c r="A25" s="157" t="s">
        <v>324</v>
      </c>
      <c r="B25" s="157">
        <v>9</v>
      </c>
      <c r="C25" s="151">
        <v>116101</v>
      </c>
      <c r="D25" s="159" t="s">
        <v>330</v>
      </c>
      <c r="E25" s="150">
        <f t="shared" si="0"/>
        <v>15000</v>
      </c>
      <c r="F25" s="124"/>
      <c r="G25" s="124">
        <v>15000</v>
      </c>
      <c r="H25" s="102"/>
    </row>
    <row r="26" ht="17" customHeight="1" spans="1:8">
      <c r="A26" s="157" t="s">
        <v>324</v>
      </c>
      <c r="B26" s="157" t="s">
        <v>99</v>
      </c>
      <c r="C26" s="151">
        <v>116101</v>
      </c>
      <c r="D26" s="158" t="s">
        <v>331</v>
      </c>
      <c r="E26" s="150">
        <f t="shared" si="0"/>
        <v>500000</v>
      </c>
      <c r="F26" s="124"/>
      <c r="G26" s="124">
        <v>500000</v>
      </c>
      <c r="H26" s="102"/>
    </row>
    <row r="27" ht="17" customHeight="1" spans="1:8">
      <c r="A27" s="157" t="s">
        <v>324</v>
      </c>
      <c r="B27" s="157" t="s">
        <v>319</v>
      </c>
      <c r="C27" s="151">
        <v>116101</v>
      </c>
      <c r="D27" s="158" t="s">
        <v>332</v>
      </c>
      <c r="E27" s="150">
        <f t="shared" si="0"/>
        <v>975000</v>
      </c>
      <c r="F27" s="124"/>
      <c r="G27" s="124">
        <v>975000</v>
      </c>
      <c r="H27" s="102"/>
    </row>
    <row r="28" ht="17" customHeight="1" spans="1:8">
      <c r="A28" s="157" t="s">
        <v>324</v>
      </c>
      <c r="B28" s="157">
        <v>14</v>
      </c>
      <c r="C28" s="151">
        <v>116101</v>
      </c>
      <c r="D28" s="159" t="s">
        <v>333</v>
      </c>
      <c r="E28" s="150">
        <f t="shared" si="0"/>
        <v>20000</v>
      </c>
      <c r="F28" s="124"/>
      <c r="G28" s="124">
        <v>20000</v>
      </c>
      <c r="H28" s="102"/>
    </row>
    <row r="29" ht="17" customHeight="1" spans="1:8">
      <c r="A29" s="157" t="s">
        <v>324</v>
      </c>
      <c r="B29" s="157">
        <v>16</v>
      </c>
      <c r="C29" s="151">
        <v>116101</v>
      </c>
      <c r="D29" s="159" t="s">
        <v>334</v>
      </c>
      <c r="E29" s="150">
        <f t="shared" si="0"/>
        <v>30000</v>
      </c>
      <c r="F29" s="124"/>
      <c r="G29" s="124">
        <v>30000</v>
      </c>
      <c r="H29" s="102"/>
    </row>
    <row r="30" ht="17" customHeight="1" spans="1:8">
      <c r="A30" s="157" t="s">
        <v>324</v>
      </c>
      <c r="B30" s="157" t="s">
        <v>335</v>
      </c>
      <c r="C30" s="151">
        <v>116101</v>
      </c>
      <c r="D30" s="158" t="s">
        <v>336</v>
      </c>
      <c r="E30" s="150">
        <f t="shared" si="0"/>
        <v>10000</v>
      </c>
      <c r="F30" s="124"/>
      <c r="G30" s="124">
        <v>10000</v>
      </c>
      <c r="H30" s="102"/>
    </row>
    <row r="31" ht="17" customHeight="1" spans="1:8">
      <c r="A31" s="157" t="s">
        <v>324</v>
      </c>
      <c r="B31" s="157" t="s">
        <v>337</v>
      </c>
      <c r="C31" s="151">
        <v>116101</v>
      </c>
      <c r="D31" s="158" t="s">
        <v>338</v>
      </c>
      <c r="E31" s="150">
        <f t="shared" si="0"/>
        <v>1000000</v>
      </c>
      <c r="F31" s="124"/>
      <c r="G31" s="124">
        <v>1000000</v>
      </c>
      <c r="H31" s="102"/>
    </row>
    <row r="32" ht="17" customHeight="1" spans="1:8">
      <c r="A32" s="157" t="s">
        <v>324</v>
      </c>
      <c r="B32" s="157" t="s">
        <v>339</v>
      </c>
      <c r="C32" s="151">
        <v>116101</v>
      </c>
      <c r="D32" s="158" t="s">
        <v>340</v>
      </c>
      <c r="E32" s="150">
        <f t="shared" si="0"/>
        <v>50000</v>
      </c>
      <c r="F32" s="124"/>
      <c r="G32" s="124">
        <v>50000</v>
      </c>
      <c r="H32" s="102"/>
    </row>
    <row r="33" ht="17" customHeight="1" spans="1:8">
      <c r="A33" s="160" t="s">
        <v>324</v>
      </c>
      <c r="B33" s="160" t="s">
        <v>171</v>
      </c>
      <c r="C33" s="151">
        <v>116101</v>
      </c>
      <c r="D33" s="161" t="s">
        <v>341</v>
      </c>
      <c r="E33" s="150">
        <f t="shared" si="0"/>
        <v>210100</v>
      </c>
      <c r="F33" s="120"/>
      <c r="G33" s="120">
        <v>210100</v>
      </c>
      <c r="H33" s="102"/>
    </row>
    <row r="34" ht="17" customHeight="1" spans="1:8">
      <c r="A34" s="160" t="s">
        <v>342</v>
      </c>
      <c r="B34" s="160" t="s">
        <v>86</v>
      </c>
      <c r="C34" s="151"/>
      <c r="D34" s="161" t="s">
        <v>343</v>
      </c>
      <c r="E34" s="150">
        <f t="shared" si="0"/>
        <v>541836</v>
      </c>
      <c r="F34" s="120">
        <f>SUM(F35:F38)</f>
        <v>541836</v>
      </c>
      <c r="G34" s="120"/>
      <c r="H34" s="102"/>
    </row>
    <row r="35" ht="17" customHeight="1" spans="1:8">
      <c r="A35" s="160" t="s">
        <v>344</v>
      </c>
      <c r="B35" s="160" t="s">
        <v>94</v>
      </c>
      <c r="C35" s="151">
        <v>116101</v>
      </c>
      <c r="D35" s="161" t="s">
        <v>345</v>
      </c>
      <c r="E35" s="150">
        <f t="shared" si="0"/>
        <v>355224</v>
      </c>
      <c r="F35" s="120">
        <v>355224</v>
      </c>
      <c r="G35" s="120"/>
      <c r="H35" s="102"/>
    </row>
    <row r="36" ht="17" customHeight="1" spans="1:8">
      <c r="A36" s="160" t="s">
        <v>344</v>
      </c>
      <c r="B36" s="160" t="s">
        <v>328</v>
      </c>
      <c r="C36" s="151">
        <v>116101</v>
      </c>
      <c r="D36" s="161" t="s">
        <v>346</v>
      </c>
      <c r="E36" s="150">
        <f t="shared" si="0"/>
        <v>165400</v>
      </c>
      <c r="F36" s="120">
        <v>165400</v>
      </c>
      <c r="G36" s="120"/>
      <c r="H36" s="102"/>
    </row>
    <row r="37" ht="17" customHeight="1" spans="1:8">
      <c r="A37" s="160" t="s">
        <v>344</v>
      </c>
      <c r="B37" s="160" t="s">
        <v>181</v>
      </c>
      <c r="C37" s="151">
        <v>116101</v>
      </c>
      <c r="D37" s="161" t="s">
        <v>347</v>
      </c>
      <c r="E37" s="150">
        <f t="shared" si="0"/>
        <v>1212</v>
      </c>
      <c r="F37" s="120">
        <v>1212</v>
      </c>
      <c r="G37" s="120">
        <v>0</v>
      </c>
      <c r="H37" s="102"/>
    </row>
    <row r="38" ht="17" customHeight="1" spans="1:8">
      <c r="A38" s="160" t="s">
        <v>344</v>
      </c>
      <c r="B38" s="160" t="s">
        <v>171</v>
      </c>
      <c r="C38" s="151">
        <v>116101</v>
      </c>
      <c r="D38" s="161" t="s">
        <v>348</v>
      </c>
      <c r="E38" s="150">
        <f t="shared" si="0"/>
        <v>20000</v>
      </c>
      <c r="F38" s="120">
        <v>20000</v>
      </c>
      <c r="G38" s="120">
        <v>0</v>
      </c>
      <c r="H38" s="102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" right="0.39375" top="0.7875" bottom="0.39375" header="0" footer="0"/>
  <pageSetup paperSize="9" scale="96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F13" sqref="F1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42"/>
      <c r="B1" s="43"/>
      <c r="C1" s="43"/>
      <c r="D1" s="43"/>
      <c r="E1" s="43"/>
      <c r="F1" s="44" t="s">
        <v>349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</row>
    <row r="2" ht="20.1" customHeight="1" spans="1:243">
      <c r="A2" s="45" t="s">
        <v>350</v>
      </c>
      <c r="B2" s="45"/>
      <c r="C2" s="45"/>
      <c r="D2" s="45"/>
      <c r="E2" s="45"/>
      <c r="F2" s="45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</row>
    <row r="3" ht="20.1" customHeight="1" spans="1:243">
      <c r="A3" s="46" t="s">
        <v>6</v>
      </c>
      <c r="B3" s="47"/>
      <c r="C3" s="47"/>
      <c r="D3" s="126"/>
      <c r="E3" s="126"/>
      <c r="F3" s="49" t="s">
        <v>7</v>
      </c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</row>
    <row r="4" ht="20.1" customHeight="1" spans="1:243">
      <c r="A4" s="50" t="s">
        <v>70</v>
      </c>
      <c r="B4" s="51"/>
      <c r="C4" s="52"/>
      <c r="D4" s="127" t="s">
        <v>71</v>
      </c>
      <c r="E4" s="85" t="s">
        <v>351</v>
      </c>
      <c r="F4" s="54" t="s">
        <v>75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</row>
    <row r="5" ht="20.1" customHeight="1" spans="1:243">
      <c r="A5" s="58" t="s">
        <v>82</v>
      </c>
      <c r="B5" s="59" t="s">
        <v>83</v>
      </c>
      <c r="C5" s="60" t="s">
        <v>84</v>
      </c>
      <c r="D5" s="128"/>
      <c r="E5" s="85"/>
      <c r="F5" s="64"/>
      <c r="G5" s="81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</row>
    <row r="6" ht="20.1" customHeight="1" spans="1:243">
      <c r="A6" s="129" t="s">
        <v>82</v>
      </c>
      <c r="B6" s="129" t="s">
        <v>83</v>
      </c>
      <c r="C6" s="129" t="s">
        <v>84</v>
      </c>
      <c r="D6" s="130" t="s">
        <v>352</v>
      </c>
      <c r="E6" s="130" t="s">
        <v>353</v>
      </c>
      <c r="F6" s="131" t="s">
        <v>354</v>
      </c>
      <c r="G6" s="81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</row>
    <row r="7" ht="20.1" customHeight="1" spans="1:243">
      <c r="A7" s="69"/>
      <c r="B7" s="69"/>
      <c r="C7" s="69"/>
      <c r="D7" s="70"/>
      <c r="E7" s="70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</row>
    <row r="8" ht="20.1" customHeight="1" spans="1:243">
      <c r="A8" s="71"/>
      <c r="B8" s="71"/>
      <c r="C8" s="71"/>
      <c r="D8" s="72"/>
      <c r="E8" s="72"/>
      <c r="F8" s="72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3"/>
      <c r="EG8" s="73"/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</row>
    <row r="9" ht="20.1" customHeight="1" spans="1:243">
      <c r="A9" s="71"/>
      <c r="B9" s="71"/>
      <c r="C9" s="71"/>
      <c r="D9" s="71"/>
      <c r="E9" s="71"/>
      <c r="F9" s="72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</row>
    <row r="10" ht="20.1" customHeight="1" spans="1:243">
      <c r="A10" s="71"/>
      <c r="B10" s="71"/>
      <c r="C10" s="71"/>
      <c r="D10" s="72"/>
      <c r="E10" s="72"/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</row>
    <row r="11" ht="20.1" customHeight="1" spans="1:243">
      <c r="A11" s="71"/>
      <c r="B11" s="71"/>
      <c r="C11" s="71"/>
      <c r="D11" s="72"/>
      <c r="E11" s="72" t="s">
        <v>86</v>
      </c>
      <c r="F11" s="72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</row>
    <row r="12" ht="20.1" customHeight="1" spans="1:243">
      <c r="A12" s="71"/>
      <c r="B12" s="71"/>
      <c r="C12" s="71"/>
      <c r="D12" s="71"/>
      <c r="E12" s="71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</row>
    <row r="13" ht="20.1" customHeight="1" spans="1:243">
      <c r="A13" s="71"/>
      <c r="B13" s="71"/>
      <c r="C13" s="71"/>
      <c r="D13" s="72"/>
      <c r="E13" s="72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</row>
    <row r="14" ht="20.1" customHeight="1" spans="1:243">
      <c r="A14" s="73"/>
      <c r="B14" s="71"/>
      <c r="C14" s="71"/>
      <c r="D14" s="72"/>
      <c r="E14" s="72" t="s">
        <v>355</v>
      </c>
      <c r="F14" s="72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</row>
    <row r="15" ht="20.1" customHeight="1" spans="1:243">
      <c r="A15" s="73"/>
      <c r="B15" s="73"/>
      <c r="C15" s="71"/>
      <c r="D15" s="71"/>
      <c r="E15" s="73"/>
      <c r="F15" s="72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</row>
    <row r="16" ht="20.1" customHeight="1" spans="1:243">
      <c r="A16" s="73"/>
      <c r="B16" s="73"/>
      <c r="C16" s="71"/>
      <c r="D16" s="72"/>
      <c r="E16" s="72"/>
      <c r="F16" s="72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</row>
    <row r="17" ht="20.1" customHeight="1" spans="1:243">
      <c r="A17" s="71"/>
      <c r="B17" s="73"/>
      <c r="C17" s="71"/>
      <c r="D17" s="72"/>
      <c r="E17" s="72"/>
      <c r="F17" s="72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</row>
    <row r="18" ht="20.1" customHeight="1" spans="1:243">
      <c r="A18" s="71"/>
      <c r="B18" s="73"/>
      <c r="C18" s="73"/>
      <c r="D18" s="73"/>
      <c r="E18" s="73"/>
      <c r="F18" s="72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</row>
    <row r="19" ht="20.1" customHeight="1" spans="1:243">
      <c r="A19" s="73"/>
      <c r="B19" s="73"/>
      <c r="C19" s="73"/>
      <c r="D19" s="72"/>
      <c r="E19" s="72"/>
      <c r="F19" s="72"/>
      <c r="G19" s="73"/>
      <c r="H19" s="71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</row>
    <row r="20" ht="20.1" customHeight="1" spans="1:243">
      <c r="A20" s="73"/>
      <c r="B20" s="73"/>
      <c r="C20" s="73"/>
      <c r="D20" s="72"/>
      <c r="E20" s="72"/>
      <c r="F20" s="72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</row>
    <row r="21" ht="20.1" customHeight="1" spans="1:243">
      <c r="A21" s="73"/>
      <c r="B21" s="73"/>
      <c r="C21" s="73"/>
      <c r="D21" s="73"/>
      <c r="E21" s="73"/>
      <c r="F21" s="72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</row>
    <row r="22" ht="20.1" customHeight="1" spans="1:243">
      <c r="A22" s="73"/>
      <c r="B22" s="73"/>
      <c r="C22" s="73"/>
      <c r="D22" s="72"/>
      <c r="E22" s="72"/>
      <c r="F22" s="72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</row>
    <row r="23" ht="20.1" customHeight="1" spans="1:243">
      <c r="A23" s="73"/>
      <c r="B23" s="73"/>
      <c r="C23" s="73"/>
      <c r="D23" s="72"/>
      <c r="E23" s="72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</row>
    <row r="24" ht="20.1" customHeight="1" spans="1:243">
      <c r="A24" s="73"/>
      <c r="B24" s="73"/>
      <c r="C24" s="73"/>
      <c r="D24" s="73"/>
      <c r="E24" s="73"/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</row>
    <row r="25" ht="20.1" customHeight="1" spans="1:243">
      <c r="A25" s="73"/>
      <c r="B25" s="73"/>
      <c r="C25" s="73"/>
      <c r="D25" s="72"/>
      <c r="E25" s="72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</row>
    <row r="26" ht="20.1" customHeight="1" spans="1:243">
      <c r="A26" s="73"/>
      <c r="B26" s="73"/>
      <c r="C26" s="73"/>
      <c r="D26" s="72"/>
      <c r="E26" s="72"/>
      <c r="F26" s="72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</row>
    <row r="27" ht="20.1" customHeight="1" spans="1:243">
      <c r="A27" s="73"/>
      <c r="B27" s="73"/>
      <c r="C27" s="73"/>
      <c r="D27" s="73"/>
      <c r="E27" s="73"/>
      <c r="F27" s="72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</row>
    <row r="28" ht="20.1" customHeight="1" spans="1:243">
      <c r="A28" s="73"/>
      <c r="B28" s="73"/>
      <c r="C28" s="73"/>
      <c r="D28" s="72"/>
      <c r="E28" s="72"/>
      <c r="F28" s="72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</row>
    <row r="29" ht="20.1" customHeight="1" spans="1:243">
      <c r="A29" s="73"/>
      <c r="B29" s="73"/>
      <c r="C29" s="73"/>
      <c r="D29" s="72"/>
      <c r="E29" s="72"/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</row>
    <row r="30" ht="20.1" customHeight="1" spans="1:243">
      <c r="A30" s="73"/>
      <c r="B30" s="73"/>
      <c r="C30" s="73"/>
      <c r="D30" s="73"/>
      <c r="E30" s="73"/>
      <c r="F30" s="72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</row>
    <row r="31" ht="20.1" customHeight="1" spans="1:243">
      <c r="A31" s="73"/>
      <c r="B31" s="73"/>
      <c r="C31" s="73"/>
      <c r="D31" s="73"/>
      <c r="E31" s="74"/>
      <c r="F31" s="72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</row>
    <row r="32" ht="20.1" customHeight="1" spans="1:243">
      <c r="A32" s="73"/>
      <c r="B32" s="73"/>
      <c r="C32" s="73"/>
      <c r="D32" s="73"/>
      <c r="E32" s="74"/>
      <c r="F32" s="72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</row>
    <row r="33" ht="20.1" customHeight="1" spans="1:243">
      <c r="A33" s="73"/>
      <c r="B33" s="73"/>
      <c r="C33" s="73"/>
      <c r="D33" s="73"/>
      <c r="E33" s="73"/>
      <c r="F33" s="72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</row>
    <row r="34" ht="20.1" customHeight="1" spans="1:243">
      <c r="A34" s="73"/>
      <c r="B34" s="73"/>
      <c r="C34" s="73"/>
      <c r="D34" s="73"/>
      <c r="E34" s="75"/>
      <c r="F34" s="72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</row>
    <row r="35" ht="20.1" customHeight="1" spans="1:243">
      <c r="A35" s="76"/>
      <c r="B35" s="76"/>
      <c r="C35" s="76"/>
      <c r="D35" s="76"/>
      <c r="E35" s="77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6"/>
      <c r="EP35" s="76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6"/>
      <c r="FL35" s="76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6"/>
      <c r="GH35" s="76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6"/>
      <c r="HD35" s="76"/>
      <c r="HE35" s="76"/>
      <c r="HF35" s="76"/>
      <c r="HG35" s="76"/>
      <c r="HH35" s="76"/>
      <c r="HI35" s="76"/>
      <c r="HJ35" s="76"/>
      <c r="HK35" s="76"/>
      <c r="HL35" s="76"/>
      <c r="HM35" s="76"/>
      <c r="HN35" s="76"/>
      <c r="HO35" s="76"/>
      <c r="HP35" s="76"/>
      <c r="HQ35" s="76"/>
      <c r="HR35" s="76"/>
      <c r="HS35" s="76"/>
      <c r="HT35" s="76"/>
      <c r="HU35" s="76"/>
      <c r="HV35" s="76"/>
      <c r="HW35" s="76"/>
      <c r="HX35" s="76"/>
      <c r="HY35" s="76"/>
      <c r="HZ35" s="76"/>
      <c r="IA35" s="76"/>
      <c r="IB35" s="76"/>
      <c r="IC35" s="76"/>
      <c r="ID35" s="76"/>
      <c r="IE35" s="76"/>
      <c r="IF35" s="76"/>
      <c r="IG35" s="76"/>
      <c r="IH35" s="76"/>
      <c r="II35" s="76"/>
    </row>
    <row r="36" ht="20.1" customHeight="1" spans="1:243">
      <c r="A36" s="78"/>
      <c r="B36" s="78"/>
      <c r="C36" s="78"/>
      <c r="D36" s="78"/>
      <c r="E36" s="78"/>
      <c r="F36" s="79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0"/>
      <c r="EO36" s="80"/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0"/>
      <c r="FF36" s="80"/>
      <c r="FG36" s="80"/>
      <c r="FH36" s="80"/>
      <c r="FI36" s="80"/>
      <c r="FJ36" s="80"/>
      <c r="FK36" s="80"/>
      <c r="FL36" s="80"/>
      <c r="FM36" s="80"/>
      <c r="FN36" s="80"/>
      <c r="FO36" s="80"/>
      <c r="FP36" s="80"/>
      <c r="FQ36" s="80"/>
      <c r="FR36" s="80"/>
      <c r="FS36" s="80"/>
      <c r="FT36" s="80"/>
      <c r="FU36" s="80"/>
      <c r="FV36" s="80"/>
      <c r="FW36" s="80"/>
      <c r="FX36" s="80"/>
      <c r="FY36" s="80"/>
      <c r="FZ36" s="80"/>
      <c r="GA36" s="80"/>
      <c r="GB36" s="80"/>
      <c r="GC36" s="80"/>
      <c r="GD36" s="80"/>
      <c r="GE36" s="80"/>
      <c r="GF36" s="80"/>
      <c r="GG36" s="80"/>
      <c r="GH36" s="80"/>
      <c r="GI36" s="80"/>
      <c r="GJ36" s="80"/>
      <c r="GK36" s="80"/>
      <c r="GL36" s="80"/>
      <c r="GM36" s="80"/>
      <c r="GN36" s="80"/>
      <c r="GO36" s="80"/>
      <c r="GP36" s="80"/>
      <c r="GQ36" s="80"/>
      <c r="GR36" s="80"/>
      <c r="GS36" s="80"/>
      <c r="GT36" s="80"/>
      <c r="GU36" s="80"/>
      <c r="GV36" s="80"/>
      <c r="GW36" s="80"/>
      <c r="GX36" s="80"/>
      <c r="GY36" s="80"/>
      <c r="GZ36" s="80"/>
      <c r="HA36" s="80"/>
      <c r="HB36" s="80"/>
      <c r="HC36" s="80"/>
      <c r="HD36" s="80"/>
      <c r="HE36" s="80"/>
      <c r="HF36" s="80"/>
      <c r="HG36" s="80"/>
      <c r="HH36" s="80"/>
      <c r="HI36" s="80"/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0"/>
      <c r="HU36" s="80"/>
      <c r="HV36" s="80"/>
      <c r="HW36" s="80"/>
      <c r="HX36" s="80"/>
      <c r="HY36" s="80"/>
      <c r="HZ36" s="80"/>
      <c r="IA36" s="80"/>
      <c r="IB36" s="80"/>
      <c r="IC36" s="80"/>
      <c r="ID36" s="80"/>
      <c r="IE36" s="80"/>
      <c r="IF36" s="80"/>
      <c r="IG36" s="80"/>
      <c r="IH36" s="80"/>
      <c r="II36" s="80"/>
    </row>
    <row r="37" ht="20.1" customHeight="1" spans="1:243">
      <c r="A37" s="76"/>
      <c r="B37" s="76"/>
      <c r="C37" s="76"/>
      <c r="D37" s="76"/>
      <c r="E37" s="76"/>
      <c r="F37" s="79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</row>
    <row r="38" ht="20.1" customHeight="1" spans="1:243">
      <c r="A38" s="80"/>
      <c r="B38" s="80"/>
      <c r="C38" s="80"/>
      <c r="D38" s="80"/>
      <c r="E38" s="80"/>
      <c r="F38" s="79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</row>
    <row r="39" ht="20.1" customHeight="1" spans="1:243">
      <c r="A39" s="80"/>
      <c r="B39" s="80"/>
      <c r="C39" s="80"/>
      <c r="D39" s="80"/>
      <c r="E39" s="80"/>
      <c r="F39" s="79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</row>
    <row r="40" ht="20.1" customHeight="1" spans="1:243">
      <c r="A40" s="80"/>
      <c r="B40" s="80"/>
      <c r="C40" s="80"/>
      <c r="D40" s="80"/>
      <c r="E40" s="80"/>
      <c r="F40" s="79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</row>
    <row r="41" ht="20.1" customHeight="1" spans="1:243">
      <c r="A41" s="80"/>
      <c r="B41" s="80"/>
      <c r="C41" s="80"/>
      <c r="D41" s="80"/>
      <c r="E41" s="80"/>
      <c r="F41" s="79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</row>
    <row r="42" ht="20.1" customHeight="1" spans="1:243">
      <c r="A42" s="80"/>
      <c r="B42" s="80"/>
      <c r="C42" s="80"/>
      <c r="D42" s="80"/>
      <c r="E42" s="80"/>
      <c r="F42" s="79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</row>
    <row r="43" ht="20.1" customHeight="1" spans="1:243">
      <c r="A43" s="80"/>
      <c r="B43" s="80"/>
      <c r="C43" s="80"/>
      <c r="D43" s="80"/>
      <c r="E43" s="80"/>
      <c r="F43" s="79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</row>
    <row r="44" ht="20.1" customHeight="1" spans="1:243">
      <c r="A44" s="80"/>
      <c r="B44" s="80"/>
      <c r="C44" s="80"/>
      <c r="D44" s="80"/>
      <c r="E44" s="80"/>
      <c r="F44" s="79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</row>
    <row r="45" ht="20.1" customHeight="1" spans="1:243">
      <c r="A45" s="80"/>
      <c r="B45" s="80"/>
      <c r="C45" s="80"/>
      <c r="D45" s="80"/>
      <c r="E45" s="80"/>
      <c r="F45" s="79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</row>
    <row r="46" ht="20.1" customHeight="1" spans="1:243">
      <c r="A46" s="80"/>
      <c r="B46" s="80"/>
      <c r="C46" s="80"/>
      <c r="D46" s="80"/>
      <c r="E46" s="80"/>
      <c r="F46" s="79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</row>
    <row r="47" ht="20.1" customHeight="1" spans="1:243">
      <c r="A47" s="80"/>
      <c r="B47" s="80"/>
      <c r="C47" s="80"/>
      <c r="D47" s="80"/>
      <c r="E47" s="80"/>
      <c r="F47" s="79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H16" sqref="H16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82"/>
      <c r="B1" s="82"/>
      <c r="C1" s="82"/>
      <c r="D1" s="82"/>
      <c r="E1" s="83"/>
      <c r="F1" s="82"/>
      <c r="G1" s="82"/>
      <c r="H1" s="49" t="s">
        <v>356</v>
      </c>
      <c r="I1" s="102"/>
    </row>
    <row r="2" ht="25.5" customHeight="1" spans="1:9">
      <c r="A2" s="45" t="s">
        <v>357</v>
      </c>
      <c r="B2" s="45"/>
      <c r="C2" s="45"/>
      <c r="D2" s="45"/>
      <c r="E2" s="45"/>
      <c r="F2" s="45"/>
      <c r="G2" s="45"/>
      <c r="H2" s="45"/>
      <c r="I2" s="102"/>
    </row>
    <row r="3" ht="20.1" customHeight="1" spans="1:9">
      <c r="A3" s="46" t="s">
        <v>6</v>
      </c>
      <c r="B3" s="84"/>
      <c r="C3" s="84"/>
      <c r="D3" s="84"/>
      <c r="E3" s="84"/>
      <c r="F3" s="84"/>
      <c r="G3" s="84"/>
      <c r="H3" s="49" t="s">
        <v>7</v>
      </c>
      <c r="I3" s="102"/>
    </row>
    <row r="4" ht="20.1" customHeight="1" spans="1:9">
      <c r="A4" s="111" t="s">
        <v>358</v>
      </c>
      <c r="B4" s="111" t="s">
        <v>359</v>
      </c>
      <c r="C4" s="54" t="s">
        <v>360</v>
      </c>
      <c r="D4" s="54"/>
      <c r="E4" s="64"/>
      <c r="F4" s="64"/>
      <c r="G4" s="64"/>
      <c r="H4" s="54"/>
      <c r="I4" s="102"/>
    </row>
    <row r="5" ht="20.1" customHeight="1" spans="1:9">
      <c r="A5" s="112"/>
      <c r="B5" s="112"/>
      <c r="C5" s="113" t="s">
        <v>62</v>
      </c>
      <c r="D5" s="114" t="s">
        <v>223</v>
      </c>
      <c r="E5" s="115" t="s">
        <v>361</v>
      </c>
      <c r="F5" s="116"/>
      <c r="G5" s="116"/>
      <c r="H5" s="117" t="s">
        <v>228</v>
      </c>
      <c r="I5" s="102"/>
    </row>
    <row r="6" ht="20.1" customHeight="1" spans="1:9">
      <c r="A6" s="112"/>
      <c r="B6" s="112"/>
      <c r="C6" s="113"/>
      <c r="D6" s="114"/>
      <c r="E6" s="118" t="s">
        <v>77</v>
      </c>
      <c r="F6" s="118" t="s">
        <v>362</v>
      </c>
      <c r="G6" s="85" t="s">
        <v>363</v>
      </c>
      <c r="H6" s="117"/>
      <c r="I6" s="102"/>
    </row>
    <row r="7" ht="29" customHeight="1" spans="1:9">
      <c r="A7" s="119" t="s">
        <v>86</v>
      </c>
      <c r="B7" s="119" t="s">
        <v>364</v>
      </c>
      <c r="C7" s="120">
        <f>E7</f>
        <v>60000</v>
      </c>
      <c r="D7" s="120">
        <v>0</v>
      </c>
      <c r="E7" s="121">
        <f>SUM(F7:H7)</f>
        <v>60000</v>
      </c>
      <c r="F7" s="120">
        <v>0</v>
      </c>
      <c r="G7" s="120">
        <v>50000</v>
      </c>
      <c r="H7" s="122">
        <v>10000</v>
      </c>
      <c r="I7" s="102"/>
    </row>
    <row r="8" ht="29" customHeight="1" spans="1:9">
      <c r="A8" s="123">
        <v>116101</v>
      </c>
      <c r="B8" s="123" t="s">
        <v>365</v>
      </c>
      <c r="C8" s="120">
        <f>E8</f>
        <v>60000</v>
      </c>
      <c r="D8" s="124">
        <v>0</v>
      </c>
      <c r="E8" s="121">
        <f>SUM(F8:H8)</f>
        <v>60000</v>
      </c>
      <c r="F8" s="124">
        <v>0</v>
      </c>
      <c r="G8" s="124">
        <v>50000</v>
      </c>
      <c r="H8" s="125">
        <v>10000</v>
      </c>
      <c r="I8" s="102"/>
    </row>
    <row r="9" ht="20.1" customHeight="1" spans="1:9">
      <c r="A9" s="103"/>
      <c r="B9" s="103"/>
      <c r="C9" s="103"/>
      <c r="D9" s="103"/>
      <c r="E9" s="106"/>
      <c r="F9" s="103"/>
      <c r="G9" s="103"/>
      <c r="H9" s="107"/>
      <c r="I9" s="107"/>
    </row>
    <row r="10" ht="20.1" customHeight="1" spans="1:9">
      <c r="A10" s="103"/>
      <c r="B10" s="103"/>
      <c r="C10" s="103"/>
      <c r="D10" s="103"/>
      <c r="E10" s="106"/>
      <c r="F10" s="103"/>
      <c r="G10" s="103"/>
      <c r="H10" s="107"/>
      <c r="I10" s="107"/>
    </row>
    <row r="11" ht="20.1" customHeight="1" spans="1:9">
      <c r="A11" s="103"/>
      <c r="B11" s="103"/>
      <c r="C11" s="103"/>
      <c r="D11" s="103"/>
      <c r="E11" s="104"/>
      <c r="F11" s="103"/>
      <c r="G11" s="103"/>
      <c r="H11" s="107"/>
      <c r="I11" s="107"/>
    </row>
    <row r="12" ht="20.1" customHeight="1" spans="1:9">
      <c r="A12" s="103"/>
      <c r="B12" s="103"/>
      <c r="C12" s="103"/>
      <c r="D12" s="103"/>
      <c r="E12" s="104"/>
      <c r="F12" s="103"/>
      <c r="G12" s="103"/>
      <c r="H12" s="107"/>
      <c r="I12" s="107"/>
    </row>
    <row r="13" ht="20.1" customHeight="1" spans="1:9">
      <c r="A13" s="103"/>
      <c r="B13" s="103"/>
      <c r="C13" s="103"/>
      <c r="D13" s="103"/>
      <c r="E13" s="106"/>
      <c r="F13" s="103"/>
      <c r="G13" s="103"/>
      <c r="H13" s="107"/>
      <c r="I13" s="107"/>
    </row>
    <row r="14" ht="20.1" customHeight="1" spans="1:9">
      <c r="A14" s="103"/>
      <c r="B14" s="103"/>
      <c r="C14" s="103"/>
      <c r="D14" s="103"/>
      <c r="E14" s="106"/>
      <c r="F14" s="103"/>
      <c r="G14" s="103"/>
      <c r="H14" s="107"/>
      <c r="I14" s="107"/>
    </row>
    <row r="15" ht="20.1" customHeight="1" spans="1:9">
      <c r="A15" s="103"/>
      <c r="B15" s="103"/>
      <c r="C15" s="103"/>
      <c r="D15" s="103"/>
      <c r="E15" s="104"/>
      <c r="F15" s="103"/>
      <c r="G15" s="103"/>
      <c r="H15" s="107"/>
      <c r="I15" s="107"/>
    </row>
    <row r="16" ht="20.1" customHeight="1" spans="1:9">
      <c r="A16" s="103"/>
      <c r="B16" s="103"/>
      <c r="C16" s="103"/>
      <c r="D16" s="103"/>
      <c r="E16" s="104"/>
      <c r="F16" s="103"/>
      <c r="G16" s="103"/>
      <c r="H16" s="107"/>
      <c r="I16" s="107"/>
    </row>
    <row r="17" ht="20.1" customHeight="1" spans="1:9">
      <c r="A17" s="103"/>
      <c r="B17" s="103"/>
      <c r="C17" s="103"/>
      <c r="D17" s="103"/>
      <c r="E17" s="108"/>
      <c r="F17" s="103"/>
      <c r="G17" s="103"/>
      <c r="H17" s="107"/>
      <c r="I17" s="107"/>
    </row>
    <row r="18" ht="20.1" customHeight="1" spans="1:9">
      <c r="A18" s="103"/>
      <c r="B18" s="103"/>
      <c r="C18" s="103"/>
      <c r="D18" s="103"/>
      <c r="E18" s="106"/>
      <c r="F18" s="103"/>
      <c r="G18" s="103"/>
      <c r="H18" s="107"/>
      <c r="I18" s="107"/>
    </row>
    <row r="19" ht="20.1" customHeight="1" spans="1:9">
      <c r="A19" s="106"/>
      <c r="B19" s="106"/>
      <c r="C19" s="106"/>
      <c r="D19" s="106"/>
      <c r="E19" s="106"/>
      <c r="F19" s="103"/>
      <c r="G19" s="103"/>
      <c r="H19" s="107"/>
      <c r="I19" s="107"/>
    </row>
    <row r="20" ht="20.1" customHeight="1" spans="1:9">
      <c r="A20" s="107"/>
      <c r="B20" s="107"/>
      <c r="C20" s="107"/>
      <c r="D20" s="107"/>
      <c r="E20" s="109"/>
      <c r="F20" s="107"/>
      <c r="G20" s="107"/>
      <c r="H20" s="107"/>
      <c r="I20" s="107"/>
    </row>
    <row r="21" ht="20.1" customHeight="1" spans="1:9">
      <c r="A21" s="107"/>
      <c r="B21" s="107"/>
      <c r="C21" s="107"/>
      <c r="D21" s="107"/>
      <c r="E21" s="109"/>
      <c r="F21" s="107"/>
      <c r="G21" s="107"/>
      <c r="H21" s="107"/>
      <c r="I21" s="107"/>
    </row>
    <row r="22" ht="20.1" customHeight="1" spans="1:9">
      <c r="A22" s="107"/>
      <c r="B22" s="107"/>
      <c r="C22" s="107"/>
      <c r="D22" s="107"/>
      <c r="E22" s="109"/>
      <c r="F22" s="107"/>
      <c r="G22" s="107"/>
      <c r="H22" s="107"/>
      <c r="I22" s="107"/>
    </row>
    <row r="23" ht="20.1" customHeight="1" spans="1:9">
      <c r="A23" s="107"/>
      <c r="B23" s="107"/>
      <c r="C23" s="107"/>
      <c r="D23" s="107"/>
      <c r="E23" s="109"/>
      <c r="F23" s="107"/>
      <c r="G23" s="107"/>
      <c r="H23" s="107"/>
      <c r="I23" s="107"/>
    </row>
    <row r="24" ht="20.1" customHeight="1" spans="1:9">
      <c r="A24" s="107"/>
      <c r="B24" s="107"/>
      <c r="C24" s="107"/>
      <c r="D24" s="107"/>
      <c r="E24" s="109"/>
      <c r="F24" s="107"/>
      <c r="G24" s="107"/>
      <c r="H24" s="107"/>
      <c r="I24" s="107"/>
    </row>
    <row r="25" ht="20.1" customHeight="1" spans="1:9">
      <c r="A25" s="107"/>
      <c r="B25" s="107"/>
      <c r="C25" s="107"/>
      <c r="D25" s="107"/>
      <c r="E25" s="109"/>
      <c r="F25" s="107"/>
      <c r="G25" s="107"/>
      <c r="H25" s="107"/>
      <c r="I25" s="107"/>
    </row>
    <row r="26" ht="20.1" customHeight="1" spans="1:9">
      <c r="A26" s="107"/>
      <c r="B26" s="107"/>
      <c r="C26" s="107"/>
      <c r="D26" s="107"/>
      <c r="E26" s="109"/>
      <c r="F26" s="107"/>
      <c r="G26" s="107"/>
      <c r="H26" s="107"/>
      <c r="I26" s="107"/>
    </row>
    <row r="27" ht="20.1" customHeight="1" spans="1:9">
      <c r="A27" s="107"/>
      <c r="B27" s="107"/>
      <c r="C27" s="107"/>
      <c r="D27" s="107"/>
      <c r="E27" s="109"/>
      <c r="F27" s="107"/>
      <c r="G27" s="107"/>
      <c r="H27" s="107"/>
      <c r="I27" s="107"/>
    </row>
    <row r="28" ht="20.1" customHeight="1" spans="1:9">
      <c r="A28" s="107"/>
      <c r="B28" s="107"/>
      <c r="C28" s="107"/>
      <c r="D28" s="107"/>
      <c r="E28" s="109"/>
      <c r="F28" s="107"/>
      <c r="G28" s="107"/>
      <c r="H28" s="107"/>
      <c r="I28" s="107"/>
    </row>
    <row r="29" ht="20.1" customHeight="1" spans="1:9">
      <c r="A29" s="107"/>
      <c r="B29" s="107"/>
      <c r="C29" s="107"/>
      <c r="D29" s="107"/>
      <c r="E29" s="109"/>
      <c r="F29" s="107"/>
      <c r="G29" s="107"/>
      <c r="H29" s="107"/>
      <c r="I29" s="10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42"/>
      <c r="B1" s="43"/>
      <c r="C1" s="43"/>
      <c r="D1" s="43"/>
      <c r="E1" s="43"/>
      <c r="F1" s="43"/>
      <c r="G1" s="43"/>
      <c r="H1" s="44" t="s">
        <v>366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</row>
    <row r="2" ht="20.1" customHeight="1" spans="1:245">
      <c r="A2" s="45" t="s">
        <v>367</v>
      </c>
      <c r="B2" s="45"/>
      <c r="C2" s="45"/>
      <c r="D2" s="45"/>
      <c r="E2" s="45"/>
      <c r="F2" s="45"/>
      <c r="G2" s="45"/>
      <c r="H2" s="45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</row>
    <row r="3" ht="20.1" customHeight="1" spans="1:245">
      <c r="A3" s="46" t="s">
        <v>6</v>
      </c>
      <c r="B3" s="47"/>
      <c r="C3" s="47"/>
      <c r="D3" s="47"/>
      <c r="E3" s="47"/>
      <c r="F3" s="48"/>
      <c r="G3" s="48"/>
      <c r="H3" s="49" t="s">
        <v>7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</row>
    <row r="4" ht="20.1" customHeight="1" spans="1:245">
      <c r="A4" s="50" t="s">
        <v>61</v>
      </c>
      <c r="B4" s="51"/>
      <c r="C4" s="51"/>
      <c r="D4" s="51"/>
      <c r="E4" s="52"/>
      <c r="F4" s="53" t="s">
        <v>368</v>
      </c>
      <c r="G4" s="54"/>
      <c r="H4" s="54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</row>
    <row r="5" ht="20.1" customHeight="1" spans="1:245">
      <c r="A5" s="50" t="s">
        <v>70</v>
      </c>
      <c r="B5" s="51"/>
      <c r="C5" s="52"/>
      <c r="D5" s="55" t="s">
        <v>71</v>
      </c>
      <c r="E5" s="56" t="s">
        <v>111</v>
      </c>
      <c r="F5" s="57" t="s">
        <v>62</v>
      </c>
      <c r="G5" s="57" t="s">
        <v>107</v>
      </c>
      <c r="H5" s="54" t="s">
        <v>108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</row>
    <row r="6" ht="20.1" customHeight="1" spans="1:245">
      <c r="A6" s="58" t="s">
        <v>82</v>
      </c>
      <c r="B6" s="59" t="s">
        <v>83</v>
      </c>
      <c r="C6" s="60" t="s">
        <v>84</v>
      </c>
      <c r="D6" s="61"/>
      <c r="E6" s="62"/>
      <c r="F6" s="63"/>
      <c r="G6" s="63"/>
      <c r="H6" s="64"/>
      <c r="I6" s="81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</row>
    <row r="7" ht="20.1" customHeight="1" spans="1:245">
      <c r="A7" s="65" t="s">
        <v>82</v>
      </c>
      <c r="B7" s="65" t="s">
        <v>83</v>
      </c>
      <c r="C7" s="65" t="s">
        <v>84</v>
      </c>
      <c r="D7" s="65" t="s">
        <v>352</v>
      </c>
      <c r="E7" s="65" t="s">
        <v>369</v>
      </c>
      <c r="F7" s="66">
        <f>SUM(G7,H7)</f>
        <v>0</v>
      </c>
      <c r="G7" s="67" t="s">
        <v>370</v>
      </c>
      <c r="H7" s="68" t="s">
        <v>371</v>
      </c>
      <c r="I7" s="81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</row>
    <row r="8" ht="20.1" customHeight="1" spans="1:245">
      <c r="A8" s="69"/>
      <c r="B8" s="69"/>
      <c r="C8" s="69"/>
      <c r="D8" s="70"/>
      <c r="E8" s="70"/>
      <c r="F8" s="70"/>
      <c r="G8" s="70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</row>
    <row r="9" ht="20.1" customHeight="1" spans="1:245">
      <c r="A9" s="71"/>
      <c r="B9" s="71"/>
      <c r="C9" s="71"/>
      <c r="D9" s="72"/>
      <c r="E9" s="72"/>
      <c r="F9" s="72"/>
      <c r="G9" s="72"/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</row>
    <row r="10" ht="20.1" customHeight="1" spans="1:245">
      <c r="A10" s="71"/>
      <c r="B10" s="71"/>
      <c r="C10" s="71"/>
      <c r="D10" s="71"/>
      <c r="E10" s="71"/>
      <c r="F10" s="71"/>
      <c r="G10" s="71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</row>
    <row r="11" ht="20.1" customHeight="1" spans="1:245">
      <c r="A11" s="71"/>
      <c r="B11" s="71"/>
      <c r="C11" s="71"/>
      <c r="D11" s="72"/>
      <c r="E11" s="72"/>
      <c r="F11" s="72"/>
      <c r="G11" s="72"/>
      <c r="H11" s="7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</row>
    <row r="12" ht="20.1" customHeight="1" spans="1:245">
      <c r="A12" s="71"/>
      <c r="B12" s="71"/>
      <c r="C12" s="71"/>
      <c r="D12" s="72"/>
      <c r="E12" s="72"/>
      <c r="F12" s="72"/>
      <c r="G12" s="72"/>
      <c r="H12" s="72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</row>
    <row r="13" ht="20.1" customHeight="1" spans="1:245">
      <c r="A13" s="71"/>
      <c r="B13" s="71"/>
      <c r="C13" s="71"/>
      <c r="D13" s="71"/>
      <c r="E13" s="71"/>
      <c r="F13" s="71"/>
      <c r="G13" s="71"/>
      <c r="H13" s="72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</row>
    <row r="14" ht="20.1" customHeight="1" spans="1:245">
      <c r="A14" s="71"/>
      <c r="B14" s="71"/>
      <c r="C14" s="71"/>
      <c r="D14" s="72"/>
      <c r="E14" s="72"/>
      <c r="F14" s="72"/>
      <c r="G14" s="72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</row>
    <row r="15" ht="20.1" customHeight="1" spans="1:245">
      <c r="A15" s="73"/>
      <c r="B15" s="71"/>
      <c r="C15" s="71"/>
      <c r="D15" s="72"/>
      <c r="E15" s="72"/>
      <c r="F15" s="72"/>
      <c r="G15" s="72"/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</row>
    <row r="16" ht="20.1" customHeight="1" spans="1:245">
      <c r="A16" s="73"/>
      <c r="B16" s="73"/>
      <c r="C16" s="71"/>
      <c r="D16" s="71"/>
      <c r="E16" s="73"/>
      <c r="F16" s="73"/>
      <c r="G16" s="73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</row>
    <row r="17" ht="20.1" customHeight="1" spans="1:245">
      <c r="A17" s="73"/>
      <c r="B17" s="73"/>
      <c r="C17" s="71"/>
      <c r="D17" s="72"/>
      <c r="E17" s="72"/>
      <c r="F17" s="72"/>
      <c r="G17" s="72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</row>
    <row r="18" ht="20.1" customHeight="1" spans="1:245">
      <c r="A18" s="71"/>
      <c r="B18" s="73"/>
      <c r="C18" s="71"/>
      <c r="D18" s="72"/>
      <c r="E18" s="72"/>
      <c r="F18" s="72"/>
      <c r="G18" s="72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</row>
    <row r="19" ht="20.1" customHeight="1" spans="1:245">
      <c r="A19" s="71"/>
      <c r="B19" s="73"/>
      <c r="C19" s="73"/>
      <c r="D19" s="73"/>
      <c r="E19" s="73"/>
      <c r="F19" s="73"/>
      <c r="G19" s="73"/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</row>
    <row r="20" ht="20.1" customHeight="1" spans="1:245">
      <c r="A20" s="73"/>
      <c r="B20" s="73"/>
      <c r="C20" s="73"/>
      <c r="D20" s="72"/>
      <c r="E20" s="72"/>
      <c r="F20" s="72"/>
      <c r="G20" s="72"/>
      <c r="H20" s="72"/>
      <c r="I20" s="73"/>
      <c r="J20" s="71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</row>
    <row r="21" ht="20.1" customHeight="1" spans="1:245">
      <c r="A21" s="73"/>
      <c r="B21" s="73"/>
      <c r="C21" s="73"/>
      <c r="D21" s="72"/>
      <c r="E21" s="72"/>
      <c r="F21" s="72"/>
      <c r="G21" s="72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</row>
    <row r="22" ht="20.1" customHeight="1" spans="1:245">
      <c r="A22" s="73"/>
      <c r="B22" s="73"/>
      <c r="C22" s="73"/>
      <c r="D22" s="73"/>
      <c r="E22" s="73"/>
      <c r="F22" s="73"/>
      <c r="G22" s="73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</row>
    <row r="23" ht="20.1" customHeight="1" spans="1:245">
      <c r="A23" s="73"/>
      <c r="B23" s="73"/>
      <c r="C23" s="73"/>
      <c r="D23" s="72"/>
      <c r="E23" s="72"/>
      <c r="F23" s="72"/>
      <c r="G23" s="72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</row>
    <row r="24" ht="20.1" customHeight="1" spans="1:245">
      <c r="A24" s="73"/>
      <c r="B24" s="73"/>
      <c r="C24" s="73"/>
      <c r="D24" s="72"/>
      <c r="E24" s="72"/>
      <c r="F24" s="72"/>
      <c r="G24" s="72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</row>
    <row r="25" ht="20.1" customHeight="1" spans="1:245">
      <c r="A25" s="73"/>
      <c r="B25" s="73"/>
      <c r="C25" s="73"/>
      <c r="D25" s="73"/>
      <c r="E25" s="73"/>
      <c r="F25" s="73"/>
      <c r="G25" s="73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</row>
    <row r="26" ht="20.1" customHeight="1" spans="1:245">
      <c r="A26" s="73"/>
      <c r="B26" s="73"/>
      <c r="C26" s="73"/>
      <c r="D26" s="72"/>
      <c r="E26" s="72"/>
      <c r="F26" s="72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</row>
    <row r="27" ht="20.1" customHeight="1" spans="1:245">
      <c r="A27" s="73"/>
      <c r="B27" s="73"/>
      <c r="C27" s="73"/>
      <c r="D27" s="72"/>
      <c r="E27" s="72"/>
      <c r="F27" s="72"/>
      <c r="G27" s="72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</row>
    <row r="28" ht="20.1" customHeight="1" spans="1:245">
      <c r="A28" s="73"/>
      <c r="B28" s="73"/>
      <c r="C28" s="73"/>
      <c r="D28" s="73"/>
      <c r="E28" s="73"/>
      <c r="F28" s="73"/>
      <c r="G28" s="73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</row>
    <row r="29" ht="20.1" customHeight="1" spans="1:245">
      <c r="A29" s="73"/>
      <c r="B29" s="73"/>
      <c r="C29" s="73"/>
      <c r="D29" s="72"/>
      <c r="E29" s="72"/>
      <c r="F29" s="72"/>
      <c r="G29" s="72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</row>
    <row r="30" ht="20.1" customHeight="1" spans="1:245">
      <c r="A30" s="73"/>
      <c r="B30" s="73"/>
      <c r="C30" s="73"/>
      <c r="D30" s="72"/>
      <c r="E30" s="72"/>
      <c r="F30" s="72"/>
      <c r="G30" s="72"/>
      <c r="H30" s="7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</row>
    <row r="31" ht="20.1" customHeight="1" spans="1:245">
      <c r="A31" s="73"/>
      <c r="B31" s="73"/>
      <c r="C31" s="73"/>
      <c r="D31" s="73"/>
      <c r="E31" s="73"/>
      <c r="F31" s="73"/>
      <c r="G31" s="73"/>
      <c r="H31" s="72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</row>
    <row r="32" ht="20.1" customHeight="1" spans="1:245">
      <c r="A32" s="73"/>
      <c r="B32" s="73"/>
      <c r="C32" s="73"/>
      <c r="D32" s="73"/>
      <c r="E32" s="74"/>
      <c r="F32" s="74"/>
      <c r="G32" s="74"/>
      <c r="H32" s="7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</row>
    <row r="33" ht="20.1" customHeight="1" spans="1:245">
      <c r="A33" s="73"/>
      <c r="B33" s="73"/>
      <c r="C33" s="73"/>
      <c r="D33" s="73"/>
      <c r="E33" s="74"/>
      <c r="F33" s="74"/>
      <c r="G33" s="74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</row>
    <row r="34" ht="20.1" customHeight="1" spans="1:245">
      <c r="A34" s="73"/>
      <c r="B34" s="73"/>
      <c r="C34" s="73"/>
      <c r="D34" s="73"/>
      <c r="E34" s="73"/>
      <c r="F34" s="73"/>
      <c r="G34" s="73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</row>
    <row r="35" ht="20.1" customHeight="1" spans="1:245">
      <c r="A35" s="73"/>
      <c r="B35" s="73"/>
      <c r="C35" s="73"/>
      <c r="D35" s="73"/>
      <c r="E35" s="75"/>
      <c r="F35" s="75"/>
      <c r="G35" s="75"/>
      <c r="H35" s="72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</row>
    <row r="36" ht="20.1" customHeight="1" spans="1:245">
      <c r="A36" s="76"/>
      <c r="B36" s="76"/>
      <c r="C36" s="76"/>
      <c r="D36" s="76"/>
      <c r="E36" s="77"/>
      <c r="F36" s="77"/>
      <c r="G36" s="77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</row>
    <row r="37" ht="20.1" customHeight="1" spans="1:245">
      <c r="A37" s="78"/>
      <c r="B37" s="78"/>
      <c r="C37" s="78"/>
      <c r="D37" s="78"/>
      <c r="E37" s="78"/>
      <c r="F37" s="78"/>
      <c r="G37" s="78"/>
      <c r="H37" s="79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</row>
    <row r="38" ht="20.1" customHeight="1" spans="1:245">
      <c r="A38" s="76"/>
      <c r="B38" s="76"/>
      <c r="C38" s="76"/>
      <c r="D38" s="76"/>
      <c r="E38" s="76"/>
      <c r="F38" s="76"/>
      <c r="G38" s="76"/>
      <c r="H38" s="79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</row>
    <row r="39" ht="20.1" customHeight="1" spans="1:245">
      <c r="A39" s="80"/>
      <c r="B39" s="80"/>
      <c r="C39" s="80"/>
      <c r="D39" s="80"/>
      <c r="E39" s="80"/>
      <c r="F39" s="76"/>
      <c r="G39" s="76"/>
      <c r="H39" s="79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</row>
    <row r="40" ht="20.1" customHeight="1" spans="1:245">
      <c r="A40" s="80"/>
      <c r="B40" s="80"/>
      <c r="C40" s="80"/>
      <c r="D40" s="80"/>
      <c r="E40" s="80"/>
      <c r="F40" s="76"/>
      <c r="G40" s="76"/>
      <c r="H40" s="79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</row>
    <row r="41" ht="20.1" customHeight="1" spans="1:245">
      <c r="A41" s="80"/>
      <c r="B41" s="80"/>
      <c r="C41" s="80"/>
      <c r="D41" s="80"/>
      <c r="E41" s="80"/>
      <c r="F41" s="76"/>
      <c r="G41" s="76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</row>
    <row r="42" ht="20.1" customHeight="1" spans="1:245">
      <c r="A42" s="80"/>
      <c r="B42" s="80"/>
      <c r="C42" s="80"/>
      <c r="D42" s="80"/>
      <c r="E42" s="80"/>
      <c r="F42" s="76"/>
      <c r="G42" s="76"/>
      <c r="H42" s="79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</row>
    <row r="43" ht="20.1" customHeight="1" spans="1:245">
      <c r="A43" s="80"/>
      <c r="B43" s="80"/>
      <c r="C43" s="80"/>
      <c r="D43" s="80"/>
      <c r="E43" s="80"/>
      <c r="F43" s="76"/>
      <c r="G43" s="76"/>
      <c r="H43" s="79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</row>
    <row r="44" ht="20.1" customHeight="1" spans="1:245">
      <c r="A44" s="80"/>
      <c r="B44" s="80"/>
      <c r="C44" s="80"/>
      <c r="D44" s="80"/>
      <c r="E44" s="80"/>
      <c r="F44" s="76"/>
      <c r="G44" s="76"/>
      <c r="H44" s="79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</row>
    <row r="45" ht="20.1" customHeight="1" spans="1:245">
      <c r="A45" s="80"/>
      <c r="B45" s="80"/>
      <c r="C45" s="80"/>
      <c r="D45" s="80"/>
      <c r="E45" s="80"/>
      <c r="F45" s="76"/>
      <c r="G45" s="76"/>
      <c r="H45" s="79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</row>
    <row r="46" ht="20.1" customHeight="1" spans="1:245">
      <c r="A46" s="80"/>
      <c r="B46" s="80"/>
      <c r="C46" s="80"/>
      <c r="D46" s="80"/>
      <c r="E46" s="80"/>
      <c r="F46" s="76"/>
      <c r="G46" s="76"/>
      <c r="H46" s="79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</row>
    <row r="47" ht="20.1" customHeight="1" spans="1:245">
      <c r="A47" s="80"/>
      <c r="B47" s="80"/>
      <c r="C47" s="80"/>
      <c r="D47" s="80"/>
      <c r="E47" s="80"/>
      <c r="F47" s="76"/>
      <c r="G47" s="76"/>
      <c r="H47" s="79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</row>
    <row r="48" ht="20.1" customHeight="1" spans="1:245">
      <c r="A48" s="80"/>
      <c r="B48" s="80"/>
      <c r="C48" s="80"/>
      <c r="D48" s="80"/>
      <c r="E48" s="80"/>
      <c r="F48" s="76"/>
      <c r="G48" s="76"/>
      <c r="H48" s="79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82"/>
      <c r="B1" s="82"/>
      <c r="C1" s="82"/>
      <c r="D1" s="82"/>
      <c r="E1" s="83"/>
      <c r="F1" s="82"/>
      <c r="G1" s="82"/>
      <c r="H1" s="49" t="s">
        <v>372</v>
      </c>
      <c r="I1" s="102"/>
    </row>
    <row r="2" ht="25.5" customHeight="1" spans="1:9">
      <c r="A2" s="45" t="s">
        <v>373</v>
      </c>
      <c r="B2" s="45"/>
      <c r="C2" s="45"/>
      <c r="D2" s="45"/>
      <c r="E2" s="45"/>
      <c r="F2" s="45"/>
      <c r="G2" s="45"/>
      <c r="H2" s="45"/>
      <c r="I2" s="102"/>
    </row>
    <row r="3" ht="20.1" customHeight="1" spans="1:9">
      <c r="A3" s="46" t="s">
        <v>6</v>
      </c>
      <c r="B3" s="84"/>
      <c r="C3" s="84"/>
      <c r="D3" s="84"/>
      <c r="E3" s="84"/>
      <c r="F3" s="84"/>
      <c r="G3" s="84"/>
      <c r="H3" s="49" t="s">
        <v>7</v>
      </c>
      <c r="I3" s="102"/>
    </row>
    <row r="4" ht="20.1" customHeight="1" spans="1:9">
      <c r="A4" s="85" t="s">
        <v>358</v>
      </c>
      <c r="B4" s="85" t="s">
        <v>359</v>
      </c>
      <c r="C4" s="54" t="s">
        <v>360</v>
      </c>
      <c r="D4" s="54"/>
      <c r="E4" s="64"/>
      <c r="F4" s="64"/>
      <c r="G4" s="64"/>
      <c r="H4" s="54"/>
      <c r="I4" s="102"/>
    </row>
    <row r="5" ht="20.1" customHeight="1" spans="1:9">
      <c r="A5" s="85"/>
      <c r="B5" s="85"/>
      <c r="C5" s="86" t="s">
        <v>62</v>
      </c>
      <c r="D5" s="56" t="s">
        <v>223</v>
      </c>
      <c r="E5" s="87" t="s">
        <v>361</v>
      </c>
      <c r="F5" s="88"/>
      <c r="G5" s="89"/>
      <c r="H5" s="90" t="s">
        <v>228</v>
      </c>
      <c r="I5" s="102"/>
    </row>
    <row r="6" ht="33.75" customHeight="1" spans="1:9">
      <c r="A6" s="62"/>
      <c r="B6" s="62"/>
      <c r="C6" s="91"/>
      <c r="D6" s="63"/>
      <c r="E6" s="92" t="s">
        <v>77</v>
      </c>
      <c r="F6" s="93" t="s">
        <v>362</v>
      </c>
      <c r="G6" s="94" t="s">
        <v>363</v>
      </c>
      <c r="H6" s="95"/>
      <c r="I6" s="102"/>
    </row>
    <row r="7" ht="20.1" customHeight="1" spans="1:9">
      <c r="A7" s="65" t="s">
        <v>352</v>
      </c>
      <c r="B7" s="65" t="s">
        <v>374</v>
      </c>
      <c r="C7" s="96">
        <f>SUM(D7,E7,H7)</f>
        <v>0</v>
      </c>
      <c r="D7" s="97" t="s">
        <v>375</v>
      </c>
      <c r="E7" s="97">
        <f>SUM(F7,G7)</f>
        <v>0</v>
      </c>
      <c r="F7" s="97" t="s">
        <v>376</v>
      </c>
      <c r="G7" s="98" t="s">
        <v>377</v>
      </c>
      <c r="H7" s="99" t="s">
        <v>378</v>
      </c>
      <c r="I7" s="110"/>
    </row>
    <row r="8" ht="20.1" customHeight="1" spans="1:9">
      <c r="A8" s="100"/>
      <c r="B8" s="100"/>
      <c r="C8" s="100"/>
      <c r="D8" s="100"/>
      <c r="E8" s="101"/>
      <c r="F8" s="100"/>
      <c r="G8" s="100"/>
      <c r="H8" s="102"/>
      <c r="I8" s="102"/>
    </row>
    <row r="9" ht="20.1" customHeight="1" spans="1:9">
      <c r="A9" s="103"/>
      <c r="B9" s="103"/>
      <c r="C9" s="103"/>
      <c r="D9" s="103"/>
      <c r="E9" s="104"/>
      <c r="F9" s="105"/>
      <c r="G9" s="105"/>
      <c r="H9" s="102"/>
      <c r="I9" s="107"/>
    </row>
    <row r="10" ht="20.1" customHeight="1" spans="1:9">
      <c r="A10" s="103"/>
      <c r="B10" s="103"/>
      <c r="C10" s="103"/>
      <c r="D10" s="103"/>
      <c r="E10" s="106"/>
      <c r="F10" s="103"/>
      <c r="G10" s="103"/>
      <c r="H10" s="107"/>
      <c r="I10" s="107"/>
    </row>
    <row r="11" ht="20.1" customHeight="1" spans="1:9">
      <c r="A11" s="103"/>
      <c r="B11" s="103"/>
      <c r="C11" s="103"/>
      <c r="D11" s="103"/>
      <c r="E11" s="106"/>
      <c r="F11" s="103"/>
      <c r="G11" s="103"/>
      <c r="H11" s="107"/>
      <c r="I11" s="107"/>
    </row>
    <row r="12" ht="20.1" customHeight="1" spans="1:9">
      <c r="A12" s="103"/>
      <c r="B12" s="103"/>
      <c r="C12" s="103"/>
      <c r="D12" s="103"/>
      <c r="E12" s="104"/>
      <c r="F12" s="103"/>
      <c r="G12" s="103"/>
      <c r="H12" s="107"/>
      <c r="I12" s="107"/>
    </row>
    <row r="13" ht="20.1" customHeight="1" spans="1:9">
      <c r="A13" s="103"/>
      <c r="B13" s="103"/>
      <c r="C13" s="103"/>
      <c r="D13" s="103"/>
      <c r="E13" s="104"/>
      <c r="F13" s="103"/>
      <c r="G13" s="103"/>
      <c r="H13" s="107"/>
      <c r="I13" s="107"/>
    </row>
    <row r="14" ht="20.1" customHeight="1" spans="1:9">
      <c r="A14" s="103"/>
      <c r="B14" s="103"/>
      <c r="C14" s="103"/>
      <c r="D14" s="103"/>
      <c r="E14" s="106"/>
      <c r="F14" s="103"/>
      <c r="G14" s="103"/>
      <c r="H14" s="107"/>
      <c r="I14" s="107"/>
    </row>
    <row r="15" ht="20.1" customHeight="1" spans="1:9">
      <c r="A15" s="103"/>
      <c r="B15" s="103"/>
      <c r="C15" s="103"/>
      <c r="D15" s="103"/>
      <c r="E15" s="106"/>
      <c r="F15" s="103"/>
      <c r="G15" s="103"/>
      <c r="H15" s="107"/>
      <c r="I15" s="107"/>
    </row>
    <row r="16" ht="20.1" customHeight="1" spans="1:9">
      <c r="A16" s="103"/>
      <c r="B16" s="103"/>
      <c r="C16" s="103"/>
      <c r="D16" s="103"/>
      <c r="E16" s="104"/>
      <c r="F16" s="103"/>
      <c r="G16" s="103"/>
      <c r="H16" s="107"/>
      <c r="I16" s="107"/>
    </row>
    <row r="17" ht="20.1" customHeight="1" spans="1:9">
      <c r="A17" s="103"/>
      <c r="B17" s="103"/>
      <c r="C17" s="103"/>
      <c r="D17" s="103"/>
      <c r="E17" s="104"/>
      <c r="F17" s="103"/>
      <c r="G17" s="103"/>
      <c r="H17" s="107"/>
      <c r="I17" s="107"/>
    </row>
    <row r="18" ht="20.1" customHeight="1" spans="1:9">
      <c r="A18" s="103"/>
      <c r="B18" s="103"/>
      <c r="C18" s="103"/>
      <c r="D18" s="103"/>
      <c r="E18" s="108"/>
      <c r="F18" s="103"/>
      <c r="G18" s="103"/>
      <c r="H18" s="107"/>
      <c r="I18" s="107"/>
    </row>
    <row r="19" ht="20.1" customHeight="1" spans="1:9">
      <c r="A19" s="103"/>
      <c r="B19" s="103"/>
      <c r="C19" s="103"/>
      <c r="D19" s="103"/>
      <c r="E19" s="106"/>
      <c r="F19" s="103"/>
      <c r="G19" s="103"/>
      <c r="H19" s="107"/>
      <c r="I19" s="107"/>
    </row>
    <row r="20" ht="20.1" customHeight="1" spans="1:9">
      <c r="A20" s="106"/>
      <c r="B20" s="106"/>
      <c r="C20" s="106"/>
      <c r="D20" s="106"/>
      <c r="E20" s="106"/>
      <c r="F20" s="103"/>
      <c r="G20" s="103"/>
      <c r="H20" s="107"/>
      <c r="I20" s="107"/>
    </row>
    <row r="21" ht="20.1" customHeight="1" spans="1:9">
      <c r="A21" s="107"/>
      <c r="B21" s="107"/>
      <c r="C21" s="107"/>
      <c r="D21" s="107"/>
      <c r="E21" s="109"/>
      <c r="F21" s="107"/>
      <c r="G21" s="107"/>
      <c r="H21" s="107"/>
      <c r="I21" s="107"/>
    </row>
    <row r="22" ht="20.1" customHeight="1" spans="1:9">
      <c r="A22" s="107"/>
      <c r="B22" s="107"/>
      <c r="C22" s="107"/>
      <c r="D22" s="107"/>
      <c r="E22" s="109"/>
      <c r="F22" s="107"/>
      <c r="G22" s="107"/>
      <c r="H22" s="107"/>
      <c r="I22" s="107"/>
    </row>
    <row r="23" ht="20.1" customHeight="1" spans="1:9">
      <c r="A23" s="107"/>
      <c r="B23" s="107"/>
      <c r="C23" s="107"/>
      <c r="D23" s="107"/>
      <c r="E23" s="109"/>
      <c r="F23" s="107"/>
      <c r="G23" s="107"/>
      <c r="H23" s="107"/>
      <c r="I23" s="107"/>
    </row>
    <row r="24" ht="20.1" customHeight="1" spans="1:9">
      <c r="A24" s="107"/>
      <c r="B24" s="107"/>
      <c r="C24" s="107"/>
      <c r="D24" s="107"/>
      <c r="E24" s="109"/>
      <c r="F24" s="107"/>
      <c r="G24" s="107"/>
      <c r="H24" s="107"/>
      <c r="I24" s="107"/>
    </row>
    <row r="25" ht="20.1" customHeight="1" spans="1:9">
      <c r="A25" s="107"/>
      <c r="B25" s="107"/>
      <c r="C25" s="107"/>
      <c r="D25" s="107"/>
      <c r="E25" s="109"/>
      <c r="F25" s="107"/>
      <c r="G25" s="107"/>
      <c r="H25" s="107"/>
      <c r="I25" s="107"/>
    </row>
    <row r="26" ht="20.1" customHeight="1" spans="1:9">
      <c r="A26" s="107"/>
      <c r="B26" s="107"/>
      <c r="C26" s="107"/>
      <c r="D26" s="107"/>
      <c r="E26" s="109"/>
      <c r="F26" s="107"/>
      <c r="G26" s="107"/>
      <c r="H26" s="107"/>
      <c r="I26" s="107"/>
    </row>
    <row r="27" ht="20.1" customHeight="1" spans="1:9">
      <c r="A27" s="107"/>
      <c r="B27" s="107"/>
      <c r="C27" s="107"/>
      <c r="D27" s="107"/>
      <c r="E27" s="109"/>
      <c r="F27" s="107"/>
      <c r="G27" s="107"/>
      <c r="H27" s="107"/>
      <c r="I27" s="107"/>
    </row>
    <row r="28" ht="20.1" customHeight="1" spans="1:9">
      <c r="A28" s="107"/>
      <c r="B28" s="107"/>
      <c r="C28" s="107"/>
      <c r="D28" s="107"/>
      <c r="E28" s="109"/>
      <c r="F28" s="107"/>
      <c r="G28" s="107"/>
      <c r="H28" s="107"/>
      <c r="I28" s="107"/>
    </row>
    <row r="29" ht="20.1" customHeight="1" spans="1:9">
      <c r="A29" s="107"/>
      <c r="B29" s="107"/>
      <c r="C29" s="107"/>
      <c r="D29" s="107"/>
      <c r="E29" s="109"/>
      <c r="F29" s="107"/>
      <c r="G29" s="107"/>
      <c r="H29" s="107"/>
      <c r="I29" s="107"/>
    </row>
    <row r="30" ht="20.1" customHeight="1" spans="1:9">
      <c r="A30" s="107"/>
      <c r="B30" s="107"/>
      <c r="C30" s="107"/>
      <c r="D30" s="107"/>
      <c r="E30" s="109"/>
      <c r="F30" s="107"/>
      <c r="G30" s="107"/>
      <c r="H30" s="107"/>
      <c r="I30" s="107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" right="0.39375" top="0.7875" bottom="0.39375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42"/>
      <c r="B1" s="43"/>
      <c r="C1" s="43"/>
      <c r="D1" s="43"/>
      <c r="E1" s="43"/>
      <c r="F1" s="43"/>
      <c r="G1" s="43"/>
      <c r="H1" s="44" t="s">
        <v>379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  <c r="FF1" s="76"/>
      <c r="FG1" s="76"/>
      <c r="FH1" s="76"/>
      <c r="FI1" s="76"/>
      <c r="FJ1" s="76"/>
      <c r="FK1" s="76"/>
      <c r="FL1" s="76"/>
      <c r="FM1" s="76"/>
      <c r="FN1" s="76"/>
      <c r="FO1" s="76"/>
      <c r="FP1" s="76"/>
      <c r="FQ1" s="76"/>
      <c r="FR1" s="76"/>
      <c r="FS1" s="76"/>
      <c r="FT1" s="76"/>
      <c r="FU1" s="76"/>
      <c r="FV1" s="76"/>
      <c r="FW1" s="76"/>
      <c r="FX1" s="76"/>
      <c r="FY1" s="76"/>
      <c r="FZ1" s="76"/>
      <c r="GA1" s="76"/>
      <c r="GB1" s="76"/>
      <c r="GC1" s="76"/>
      <c r="GD1" s="76"/>
      <c r="GE1" s="76"/>
      <c r="GF1" s="76"/>
      <c r="GG1" s="76"/>
      <c r="GH1" s="76"/>
      <c r="GI1" s="76"/>
      <c r="GJ1" s="76"/>
      <c r="GK1" s="76"/>
      <c r="GL1" s="76"/>
      <c r="GM1" s="76"/>
      <c r="GN1" s="76"/>
      <c r="GO1" s="76"/>
      <c r="GP1" s="76"/>
      <c r="GQ1" s="76"/>
      <c r="GR1" s="76"/>
      <c r="GS1" s="76"/>
      <c r="GT1" s="76"/>
      <c r="GU1" s="76"/>
      <c r="GV1" s="76"/>
      <c r="GW1" s="76"/>
      <c r="GX1" s="76"/>
      <c r="GY1" s="76"/>
      <c r="GZ1" s="76"/>
      <c r="HA1" s="76"/>
      <c r="HB1" s="76"/>
      <c r="HC1" s="76"/>
      <c r="HD1" s="76"/>
      <c r="HE1" s="76"/>
      <c r="HF1" s="76"/>
      <c r="HG1" s="76"/>
      <c r="HH1" s="76"/>
      <c r="HI1" s="76"/>
      <c r="HJ1" s="76"/>
      <c r="HK1" s="76"/>
      <c r="HL1" s="76"/>
      <c r="HM1" s="76"/>
      <c r="HN1" s="76"/>
      <c r="HO1" s="76"/>
      <c r="HP1" s="76"/>
      <c r="HQ1" s="76"/>
      <c r="HR1" s="76"/>
      <c r="HS1" s="76"/>
      <c r="HT1" s="76"/>
      <c r="HU1" s="76"/>
      <c r="HV1" s="76"/>
      <c r="HW1" s="76"/>
      <c r="HX1" s="76"/>
      <c r="HY1" s="76"/>
      <c r="HZ1" s="76"/>
      <c r="IA1" s="76"/>
      <c r="IB1" s="76"/>
      <c r="IC1" s="76"/>
      <c r="ID1" s="76"/>
      <c r="IE1" s="76"/>
      <c r="IF1" s="76"/>
      <c r="IG1" s="76"/>
      <c r="IH1" s="76"/>
      <c r="II1" s="76"/>
      <c r="IJ1" s="76"/>
      <c r="IK1" s="76"/>
    </row>
    <row r="2" ht="20.1" customHeight="1" spans="1:245">
      <c r="A2" s="45" t="s">
        <v>380</v>
      </c>
      <c r="B2" s="45"/>
      <c r="C2" s="45"/>
      <c r="D2" s="45"/>
      <c r="E2" s="45"/>
      <c r="F2" s="45"/>
      <c r="G2" s="45"/>
      <c r="H2" s="45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</row>
    <row r="3" ht="20.1" customHeight="1" spans="1:245">
      <c r="A3" s="46" t="s">
        <v>6</v>
      </c>
      <c r="B3" s="47"/>
      <c r="C3" s="47"/>
      <c r="D3" s="47"/>
      <c r="E3" s="47"/>
      <c r="F3" s="48"/>
      <c r="G3" s="48"/>
      <c r="H3" s="49" t="s">
        <v>7</v>
      </c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</row>
    <row r="4" ht="20.1" customHeight="1" spans="1:245">
      <c r="A4" s="50" t="s">
        <v>61</v>
      </c>
      <c r="B4" s="51"/>
      <c r="C4" s="51"/>
      <c r="D4" s="51"/>
      <c r="E4" s="52"/>
      <c r="F4" s="53" t="s">
        <v>381</v>
      </c>
      <c r="G4" s="54"/>
      <c r="H4" s="54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</row>
    <row r="5" ht="20.1" customHeight="1" spans="1:245">
      <c r="A5" s="50" t="s">
        <v>70</v>
      </c>
      <c r="B5" s="51"/>
      <c r="C5" s="52"/>
      <c r="D5" s="55" t="s">
        <v>71</v>
      </c>
      <c r="E5" s="56" t="s">
        <v>111</v>
      </c>
      <c r="F5" s="57" t="s">
        <v>62</v>
      </c>
      <c r="G5" s="57" t="s">
        <v>107</v>
      </c>
      <c r="H5" s="54" t="s">
        <v>108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</row>
    <row r="6" ht="20.1" customHeight="1" spans="1:245">
      <c r="A6" s="58" t="s">
        <v>82</v>
      </c>
      <c r="B6" s="59" t="s">
        <v>83</v>
      </c>
      <c r="C6" s="60" t="s">
        <v>84</v>
      </c>
      <c r="D6" s="61"/>
      <c r="E6" s="62"/>
      <c r="F6" s="63"/>
      <c r="G6" s="63"/>
      <c r="H6" s="64"/>
      <c r="I6" s="81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  <c r="FS6" s="76"/>
      <c r="FT6" s="76"/>
      <c r="FU6" s="76"/>
      <c r="FV6" s="76"/>
      <c r="FW6" s="76"/>
      <c r="FX6" s="76"/>
      <c r="FY6" s="76"/>
      <c r="FZ6" s="76"/>
      <c r="GA6" s="76"/>
      <c r="GB6" s="76"/>
      <c r="GC6" s="76"/>
      <c r="GD6" s="76"/>
      <c r="GE6" s="76"/>
      <c r="GF6" s="76"/>
      <c r="GG6" s="76"/>
      <c r="GH6" s="76"/>
      <c r="GI6" s="76"/>
      <c r="GJ6" s="76"/>
      <c r="GK6" s="76"/>
      <c r="GL6" s="76"/>
      <c r="GM6" s="76"/>
      <c r="GN6" s="76"/>
      <c r="GO6" s="76"/>
      <c r="GP6" s="76"/>
      <c r="GQ6" s="76"/>
      <c r="GR6" s="76"/>
      <c r="GS6" s="76"/>
      <c r="GT6" s="76"/>
      <c r="GU6" s="76"/>
      <c r="GV6" s="76"/>
      <c r="GW6" s="76"/>
      <c r="GX6" s="76"/>
      <c r="GY6" s="76"/>
      <c r="GZ6" s="76"/>
      <c r="HA6" s="76"/>
      <c r="HB6" s="76"/>
      <c r="HC6" s="76"/>
      <c r="HD6" s="76"/>
      <c r="HE6" s="76"/>
      <c r="HF6" s="76"/>
      <c r="HG6" s="76"/>
      <c r="HH6" s="76"/>
      <c r="HI6" s="76"/>
      <c r="HJ6" s="76"/>
      <c r="HK6" s="76"/>
      <c r="HL6" s="76"/>
      <c r="HM6" s="76"/>
      <c r="HN6" s="76"/>
      <c r="HO6" s="76"/>
      <c r="HP6" s="76"/>
      <c r="HQ6" s="76"/>
      <c r="HR6" s="76"/>
      <c r="HS6" s="76"/>
      <c r="HT6" s="76"/>
      <c r="HU6" s="76"/>
      <c r="HV6" s="76"/>
      <c r="HW6" s="76"/>
      <c r="HX6" s="76"/>
      <c r="HY6" s="7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</row>
    <row r="7" ht="20.1" customHeight="1" spans="1:245">
      <c r="A7" s="65" t="s">
        <v>86</v>
      </c>
      <c r="B7" s="65" t="s">
        <v>86</v>
      </c>
      <c r="C7" s="65" t="s">
        <v>86</v>
      </c>
      <c r="D7" s="65" t="s">
        <v>86</v>
      </c>
      <c r="E7" s="65" t="s">
        <v>86</v>
      </c>
      <c r="F7" s="66" t="s">
        <v>86</v>
      </c>
      <c r="G7" s="67" t="s">
        <v>86</v>
      </c>
      <c r="H7" s="68" t="s">
        <v>86</v>
      </c>
      <c r="I7" s="81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</row>
    <row r="8" ht="20.1" customHeight="1" spans="1:245">
      <c r="A8" s="69"/>
      <c r="B8" s="69"/>
      <c r="C8" s="69"/>
      <c r="D8" s="70"/>
      <c r="E8" s="70"/>
      <c r="F8" s="70"/>
      <c r="G8" s="70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</row>
    <row r="9" ht="20.1" customHeight="1" spans="1:245">
      <c r="A9" s="71"/>
      <c r="B9" s="71"/>
      <c r="C9" s="71"/>
      <c r="D9" s="72"/>
      <c r="E9" s="72"/>
      <c r="F9" s="72"/>
      <c r="G9" s="72"/>
      <c r="H9" s="7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</row>
    <row r="10" ht="20.1" customHeight="1" spans="1:245">
      <c r="A10" s="71"/>
      <c r="B10" s="71"/>
      <c r="C10" s="71"/>
      <c r="D10" s="71"/>
      <c r="E10" s="71"/>
      <c r="F10" s="71"/>
      <c r="G10" s="71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</row>
    <row r="11" ht="20.1" customHeight="1" spans="1:245">
      <c r="A11" s="71"/>
      <c r="B11" s="71"/>
      <c r="C11" s="71"/>
      <c r="D11" s="72"/>
      <c r="E11" s="72"/>
      <c r="F11" s="72"/>
      <c r="G11" s="72"/>
      <c r="H11" s="72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</row>
    <row r="12" ht="20.1" customHeight="1" spans="1:245">
      <c r="A12" s="71"/>
      <c r="B12" s="71"/>
      <c r="C12" s="71"/>
      <c r="D12" s="72"/>
      <c r="E12" s="72"/>
      <c r="F12" s="72"/>
      <c r="G12" s="72"/>
      <c r="H12" s="72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</row>
    <row r="13" ht="20.1" customHeight="1" spans="1:245">
      <c r="A13" s="71"/>
      <c r="B13" s="71"/>
      <c r="C13" s="71"/>
      <c r="D13" s="71"/>
      <c r="E13" s="71"/>
      <c r="F13" s="71"/>
      <c r="G13" s="71"/>
      <c r="H13" s="72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</row>
    <row r="14" ht="20.1" customHeight="1" spans="1:245">
      <c r="A14" s="71"/>
      <c r="B14" s="71"/>
      <c r="C14" s="71"/>
      <c r="D14" s="72"/>
      <c r="E14" s="72"/>
      <c r="F14" s="72"/>
      <c r="G14" s="72"/>
      <c r="H14" s="72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</row>
    <row r="15" ht="20.1" customHeight="1" spans="1:245">
      <c r="A15" s="73"/>
      <c r="B15" s="71"/>
      <c r="C15" s="71"/>
      <c r="D15" s="72"/>
      <c r="E15" s="72"/>
      <c r="F15" s="72"/>
      <c r="G15" s="72"/>
      <c r="H15" s="72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</row>
    <row r="16" ht="20.1" customHeight="1" spans="1:245">
      <c r="A16" s="73"/>
      <c r="B16" s="73"/>
      <c r="C16" s="71"/>
      <c r="D16" s="71"/>
      <c r="E16" s="73"/>
      <c r="F16" s="73"/>
      <c r="G16" s="73"/>
      <c r="H16" s="72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</row>
    <row r="17" ht="20.1" customHeight="1" spans="1:245">
      <c r="A17" s="73"/>
      <c r="B17" s="73"/>
      <c r="C17" s="71"/>
      <c r="D17" s="72"/>
      <c r="E17" s="72"/>
      <c r="F17" s="72"/>
      <c r="G17" s="72"/>
      <c r="H17" s="72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</row>
    <row r="18" ht="20.1" customHeight="1" spans="1:245">
      <c r="A18" s="71"/>
      <c r="B18" s="73"/>
      <c r="C18" s="71"/>
      <c r="D18" s="72"/>
      <c r="E18" s="72"/>
      <c r="F18" s="72"/>
      <c r="G18" s="72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</row>
    <row r="19" ht="20.1" customHeight="1" spans="1:245">
      <c r="A19" s="71"/>
      <c r="B19" s="73"/>
      <c r="C19" s="73"/>
      <c r="D19" s="73"/>
      <c r="E19" s="73"/>
      <c r="F19" s="73"/>
      <c r="G19" s="73"/>
      <c r="H19" s="72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</row>
    <row r="20" ht="20.1" customHeight="1" spans="1:245">
      <c r="A20" s="73"/>
      <c r="B20" s="73"/>
      <c r="C20" s="73"/>
      <c r="D20" s="72"/>
      <c r="E20" s="72"/>
      <c r="F20" s="72"/>
      <c r="G20" s="72"/>
      <c r="H20" s="72"/>
      <c r="I20" s="73"/>
      <c r="J20" s="71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</row>
    <row r="21" ht="20.1" customHeight="1" spans="1:245">
      <c r="A21" s="73"/>
      <c r="B21" s="73"/>
      <c r="C21" s="73"/>
      <c r="D21" s="72"/>
      <c r="E21" s="72"/>
      <c r="F21" s="72"/>
      <c r="G21" s="72"/>
      <c r="H21" s="72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</row>
    <row r="22" ht="20.1" customHeight="1" spans="1:245">
      <c r="A22" s="73"/>
      <c r="B22" s="73"/>
      <c r="C22" s="73"/>
      <c r="D22" s="73"/>
      <c r="E22" s="73"/>
      <c r="F22" s="73"/>
      <c r="G22" s="73"/>
      <c r="H22" s="72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</row>
    <row r="23" ht="20.1" customHeight="1" spans="1:245">
      <c r="A23" s="73"/>
      <c r="B23" s="73"/>
      <c r="C23" s="73"/>
      <c r="D23" s="72"/>
      <c r="E23" s="72"/>
      <c r="F23" s="72"/>
      <c r="G23" s="72"/>
      <c r="H23" s="72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</row>
    <row r="24" ht="20.1" customHeight="1" spans="1:245">
      <c r="A24" s="73"/>
      <c r="B24" s="73"/>
      <c r="C24" s="73"/>
      <c r="D24" s="72"/>
      <c r="E24" s="72"/>
      <c r="F24" s="72"/>
      <c r="G24" s="72"/>
      <c r="H24" s="72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</row>
    <row r="25" ht="20.1" customHeight="1" spans="1:245">
      <c r="A25" s="73"/>
      <c r="B25" s="73"/>
      <c r="C25" s="73"/>
      <c r="D25" s="73"/>
      <c r="E25" s="73"/>
      <c r="F25" s="73"/>
      <c r="G25" s="73"/>
      <c r="H25" s="72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</row>
    <row r="26" ht="20.1" customHeight="1" spans="1:245">
      <c r="A26" s="73"/>
      <c r="B26" s="73"/>
      <c r="C26" s="73"/>
      <c r="D26" s="72"/>
      <c r="E26" s="72"/>
      <c r="F26" s="72"/>
      <c r="G26" s="72"/>
      <c r="H26" s="72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</row>
    <row r="27" ht="20.1" customHeight="1" spans="1:245">
      <c r="A27" s="73"/>
      <c r="B27" s="73"/>
      <c r="C27" s="73"/>
      <c r="D27" s="72"/>
      <c r="E27" s="72"/>
      <c r="F27" s="72"/>
      <c r="G27" s="72"/>
      <c r="H27" s="72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</row>
    <row r="28" ht="20.1" customHeight="1" spans="1:245">
      <c r="A28" s="73"/>
      <c r="B28" s="73"/>
      <c r="C28" s="73"/>
      <c r="D28" s="73"/>
      <c r="E28" s="73"/>
      <c r="F28" s="73"/>
      <c r="G28" s="73"/>
      <c r="H28" s="72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</row>
    <row r="29" ht="20.1" customHeight="1" spans="1:245">
      <c r="A29" s="73"/>
      <c r="B29" s="73"/>
      <c r="C29" s="73"/>
      <c r="D29" s="72"/>
      <c r="E29" s="72"/>
      <c r="F29" s="72"/>
      <c r="G29" s="72"/>
      <c r="H29" s="72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</row>
    <row r="30" ht="20.1" customHeight="1" spans="1:245">
      <c r="A30" s="73"/>
      <c r="B30" s="73"/>
      <c r="C30" s="73"/>
      <c r="D30" s="72"/>
      <c r="E30" s="72"/>
      <c r="F30" s="72"/>
      <c r="G30" s="72"/>
      <c r="H30" s="72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</row>
    <row r="31" ht="20.1" customHeight="1" spans="1:245">
      <c r="A31" s="73"/>
      <c r="B31" s="73"/>
      <c r="C31" s="73"/>
      <c r="D31" s="73"/>
      <c r="E31" s="73"/>
      <c r="F31" s="73"/>
      <c r="G31" s="73"/>
      <c r="H31" s="72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3"/>
      <c r="CY31" s="73"/>
      <c r="CZ31" s="73"/>
      <c r="DA31" s="73"/>
      <c r="DB31" s="73"/>
      <c r="DC31" s="73"/>
      <c r="DD31" s="73"/>
      <c r="DE31" s="73"/>
      <c r="DF31" s="73"/>
      <c r="DG31" s="73"/>
      <c r="DH31" s="73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3"/>
      <c r="DT31" s="73"/>
      <c r="DU31" s="73"/>
      <c r="DV31" s="73"/>
      <c r="DW31" s="73"/>
      <c r="DX31" s="73"/>
      <c r="DY31" s="73"/>
      <c r="DZ31" s="73"/>
      <c r="EA31" s="73"/>
      <c r="EB31" s="73"/>
      <c r="EC31" s="73"/>
      <c r="ED31" s="73"/>
      <c r="EE31" s="73"/>
      <c r="EF31" s="73"/>
      <c r="EG31" s="73"/>
      <c r="EH31" s="73"/>
      <c r="EI31" s="73"/>
      <c r="EJ31" s="73"/>
      <c r="EK31" s="73"/>
      <c r="EL31" s="73"/>
      <c r="EM31" s="73"/>
      <c r="EN31" s="73"/>
      <c r="EO31" s="73"/>
      <c r="EP31" s="73"/>
      <c r="EQ31" s="73"/>
      <c r="ER31" s="73"/>
      <c r="ES31" s="73"/>
      <c r="ET31" s="73"/>
      <c r="EU31" s="73"/>
      <c r="EV31" s="73"/>
      <c r="EW31" s="73"/>
      <c r="EX31" s="73"/>
      <c r="EY31" s="73"/>
      <c r="EZ31" s="73"/>
      <c r="FA31" s="73"/>
      <c r="FB31" s="73"/>
      <c r="FC31" s="73"/>
      <c r="FD31" s="73"/>
      <c r="FE31" s="73"/>
      <c r="FF31" s="73"/>
      <c r="FG31" s="73"/>
      <c r="FH31" s="73"/>
      <c r="FI31" s="73"/>
      <c r="FJ31" s="73"/>
      <c r="FK31" s="73"/>
      <c r="FL31" s="73"/>
      <c r="FM31" s="73"/>
      <c r="FN31" s="73"/>
      <c r="FO31" s="73"/>
      <c r="FP31" s="73"/>
      <c r="FQ31" s="73"/>
      <c r="FR31" s="73"/>
      <c r="FS31" s="73"/>
      <c r="FT31" s="73"/>
      <c r="FU31" s="73"/>
      <c r="FV31" s="73"/>
      <c r="FW31" s="73"/>
      <c r="FX31" s="73"/>
      <c r="FY31" s="73"/>
      <c r="FZ31" s="73"/>
      <c r="GA31" s="73"/>
      <c r="GB31" s="73"/>
      <c r="GC31" s="73"/>
      <c r="GD31" s="73"/>
      <c r="GE31" s="73"/>
      <c r="GF31" s="73"/>
      <c r="GG31" s="73"/>
      <c r="GH31" s="73"/>
      <c r="GI31" s="73"/>
      <c r="GJ31" s="73"/>
      <c r="GK31" s="73"/>
      <c r="GL31" s="73"/>
      <c r="GM31" s="73"/>
      <c r="GN31" s="73"/>
      <c r="GO31" s="73"/>
      <c r="GP31" s="73"/>
      <c r="GQ31" s="73"/>
      <c r="GR31" s="73"/>
      <c r="GS31" s="73"/>
      <c r="GT31" s="73"/>
      <c r="GU31" s="73"/>
      <c r="GV31" s="73"/>
      <c r="GW31" s="73"/>
      <c r="GX31" s="73"/>
      <c r="GY31" s="73"/>
      <c r="GZ31" s="73"/>
      <c r="HA31" s="73"/>
      <c r="HB31" s="73"/>
      <c r="HC31" s="73"/>
      <c r="HD31" s="73"/>
      <c r="HE31" s="73"/>
      <c r="HF31" s="73"/>
      <c r="HG31" s="73"/>
      <c r="HH31" s="73"/>
      <c r="HI31" s="73"/>
      <c r="HJ31" s="73"/>
      <c r="HK31" s="73"/>
      <c r="HL31" s="73"/>
      <c r="HM31" s="73"/>
      <c r="HN31" s="73"/>
      <c r="HO31" s="73"/>
      <c r="HP31" s="73"/>
      <c r="HQ31" s="73"/>
      <c r="HR31" s="73"/>
      <c r="HS31" s="73"/>
      <c r="HT31" s="73"/>
      <c r="HU31" s="73"/>
      <c r="HV31" s="73"/>
      <c r="HW31" s="73"/>
      <c r="HX31" s="73"/>
      <c r="HY31" s="73"/>
      <c r="HZ31" s="73"/>
      <c r="IA31" s="73"/>
      <c r="IB31" s="73"/>
      <c r="IC31" s="73"/>
      <c r="ID31" s="73"/>
      <c r="IE31" s="73"/>
      <c r="IF31" s="73"/>
      <c r="IG31" s="73"/>
      <c r="IH31" s="73"/>
      <c r="II31" s="73"/>
      <c r="IJ31" s="73"/>
      <c r="IK31" s="73"/>
    </row>
    <row r="32" ht="20.1" customHeight="1" spans="1:245">
      <c r="A32" s="73"/>
      <c r="B32" s="73"/>
      <c r="C32" s="73"/>
      <c r="D32" s="73"/>
      <c r="E32" s="74"/>
      <c r="F32" s="74"/>
      <c r="G32" s="74"/>
      <c r="H32" s="7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</row>
    <row r="33" ht="20.1" customHeight="1" spans="1:245">
      <c r="A33" s="73"/>
      <c r="B33" s="73"/>
      <c r="C33" s="73"/>
      <c r="D33" s="73"/>
      <c r="E33" s="74"/>
      <c r="F33" s="74"/>
      <c r="G33" s="74"/>
      <c r="H33" s="72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  <c r="HQ33" s="73"/>
      <c r="HR33" s="73"/>
      <c r="HS33" s="73"/>
      <c r="HT33" s="73"/>
      <c r="HU33" s="73"/>
      <c r="HV33" s="73"/>
      <c r="HW33" s="73"/>
      <c r="HX33" s="73"/>
      <c r="HY33" s="73"/>
      <c r="HZ33" s="73"/>
      <c r="IA33" s="73"/>
      <c r="IB33" s="73"/>
      <c r="IC33" s="73"/>
      <c r="ID33" s="73"/>
      <c r="IE33" s="73"/>
      <c r="IF33" s="73"/>
      <c r="IG33" s="73"/>
      <c r="IH33" s="73"/>
      <c r="II33" s="73"/>
      <c r="IJ33" s="73"/>
      <c r="IK33" s="73"/>
    </row>
    <row r="34" ht="20.1" customHeight="1" spans="1:245">
      <c r="A34" s="73"/>
      <c r="B34" s="73"/>
      <c r="C34" s="73"/>
      <c r="D34" s="73"/>
      <c r="E34" s="73"/>
      <c r="F34" s="73"/>
      <c r="G34" s="73"/>
      <c r="H34" s="72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</row>
    <row r="35" ht="20.1" customHeight="1" spans="1:245">
      <c r="A35" s="73"/>
      <c r="B35" s="73"/>
      <c r="C35" s="73"/>
      <c r="D35" s="73"/>
      <c r="E35" s="75"/>
      <c r="F35" s="75"/>
      <c r="G35" s="75"/>
      <c r="H35" s="72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</row>
    <row r="36" ht="20.1" customHeight="1" spans="1:245">
      <c r="A36" s="76"/>
      <c r="B36" s="76"/>
      <c r="C36" s="76"/>
      <c r="D36" s="76"/>
      <c r="E36" s="77"/>
      <c r="F36" s="77"/>
      <c r="G36" s="77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6"/>
      <c r="FL36" s="76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6"/>
      <c r="GH36" s="76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6"/>
      <c r="HD36" s="76"/>
      <c r="HE36" s="76"/>
      <c r="HF36" s="76"/>
      <c r="HG36" s="76"/>
      <c r="HH36" s="76"/>
      <c r="HI36" s="76"/>
      <c r="HJ36" s="76"/>
      <c r="HK36" s="76"/>
      <c r="HL36" s="76"/>
      <c r="HM36" s="76"/>
      <c r="HN36" s="76"/>
      <c r="HO36" s="76"/>
      <c r="HP36" s="76"/>
      <c r="HQ36" s="76"/>
      <c r="HR36" s="76"/>
      <c r="HS36" s="76"/>
      <c r="HT36" s="76"/>
      <c r="HU36" s="76"/>
      <c r="HV36" s="76"/>
      <c r="HW36" s="76"/>
      <c r="HX36" s="76"/>
      <c r="HY36" s="76"/>
      <c r="HZ36" s="76"/>
      <c r="IA36" s="76"/>
      <c r="IB36" s="76"/>
      <c r="IC36" s="76"/>
      <c r="ID36" s="76"/>
      <c r="IE36" s="76"/>
      <c r="IF36" s="76"/>
      <c r="IG36" s="76"/>
      <c r="IH36" s="76"/>
      <c r="II36" s="76"/>
      <c r="IJ36" s="76"/>
      <c r="IK36" s="76"/>
    </row>
    <row r="37" ht="20.1" customHeight="1" spans="1:245">
      <c r="A37" s="78"/>
      <c r="B37" s="78"/>
      <c r="C37" s="78"/>
      <c r="D37" s="78"/>
      <c r="E37" s="78"/>
      <c r="F37" s="78"/>
      <c r="G37" s="78"/>
      <c r="H37" s="79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</row>
    <row r="38" ht="20.1" customHeight="1" spans="1:245">
      <c r="A38" s="76"/>
      <c r="B38" s="76"/>
      <c r="C38" s="76"/>
      <c r="D38" s="76"/>
      <c r="E38" s="76"/>
      <c r="F38" s="76"/>
      <c r="G38" s="76"/>
      <c r="H38" s="79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0"/>
      <c r="EL38" s="80"/>
      <c r="EM38" s="80"/>
      <c r="EN38" s="80"/>
      <c r="EO38" s="80"/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0"/>
      <c r="FF38" s="80"/>
      <c r="FG38" s="80"/>
      <c r="FH38" s="80"/>
      <c r="FI38" s="80"/>
      <c r="FJ38" s="80"/>
      <c r="FK38" s="80"/>
      <c r="FL38" s="80"/>
      <c r="FM38" s="80"/>
      <c r="FN38" s="80"/>
      <c r="FO38" s="80"/>
      <c r="FP38" s="80"/>
      <c r="FQ38" s="80"/>
      <c r="FR38" s="80"/>
      <c r="FS38" s="80"/>
      <c r="FT38" s="80"/>
      <c r="FU38" s="80"/>
      <c r="FV38" s="80"/>
      <c r="FW38" s="80"/>
      <c r="FX38" s="80"/>
      <c r="FY38" s="80"/>
      <c r="FZ38" s="80"/>
      <c r="GA38" s="80"/>
      <c r="GB38" s="80"/>
      <c r="GC38" s="80"/>
      <c r="GD38" s="80"/>
      <c r="GE38" s="80"/>
      <c r="GF38" s="80"/>
      <c r="GG38" s="80"/>
      <c r="GH38" s="80"/>
      <c r="GI38" s="80"/>
      <c r="GJ38" s="80"/>
      <c r="GK38" s="80"/>
      <c r="GL38" s="80"/>
      <c r="GM38" s="80"/>
      <c r="GN38" s="80"/>
      <c r="GO38" s="80"/>
      <c r="GP38" s="80"/>
      <c r="GQ38" s="80"/>
      <c r="GR38" s="80"/>
      <c r="GS38" s="80"/>
      <c r="GT38" s="80"/>
      <c r="GU38" s="80"/>
      <c r="GV38" s="80"/>
      <c r="GW38" s="80"/>
      <c r="GX38" s="80"/>
      <c r="GY38" s="80"/>
      <c r="GZ38" s="80"/>
      <c r="HA38" s="80"/>
      <c r="HB38" s="80"/>
      <c r="HC38" s="80"/>
      <c r="HD38" s="80"/>
      <c r="HE38" s="80"/>
      <c r="HF38" s="80"/>
      <c r="HG38" s="80"/>
      <c r="HH38" s="80"/>
      <c r="HI38" s="80"/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0"/>
      <c r="HU38" s="80"/>
      <c r="HV38" s="80"/>
      <c r="HW38" s="80"/>
      <c r="HX38" s="80"/>
      <c r="HY38" s="80"/>
      <c r="HZ38" s="80"/>
      <c r="IA38" s="80"/>
      <c r="IB38" s="80"/>
      <c r="IC38" s="80"/>
      <c r="ID38" s="80"/>
      <c r="IE38" s="80"/>
      <c r="IF38" s="80"/>
      <c r="IG38" s="80"/>
      <c r="IH38" s="80"/>
      <c r="II38" s="80"/>
      <c r="IJ38" s="80"/>
      <c r="IK38" s="80"/>
    </row>
    <row r="39" ht="20.1" customHeight="1" spans="1:245">
      <c r="A39" s="80"/>
      <c r="B39" s="80"/>
      <c r="C39" s="80"/>
      <c r="D39" s="80"/>
      <c r="E39" s="80"/>
      <c r="F39" s="76"/>
      <c r="G39" s="76"/>
      <c r="H39" s="79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0"/>
      <c r="EO39" s="80"/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0"/>
      <c r="FF39" s="80"/>
      <c r="FG39" s="80"/>
      <c r="FH39" s="80"/>
      <c r="FI39" s="80"/>
      <c r="FJ39" s="80"/>
      <c r="FK39" s="80"/>
      <c r="FL39" s="80"/>
      <c r="FM39" s="80"/>
      <c r="FN39" s="80"/>
      <c r="FO39" s="80"/>
      <c r="FP39" s="80"/>
      <c r="FQ39" s="80"/>
      <c r="FR39" s="80"/>
      <c r="FS39" s="80"/>
      <c r="FT39" s="80"/>
      <c r="FU39" s="80"/>
      <c r="FV39" s="80"/>
      <c r="FW39" s="80"/>
      <c r="FX39" s="80"/>
      <c r="FY39" s="80"/>
      <c r="FZ39" s="80"/>
      <c r="GA39" s="80"/>
      <c r="GB39" s="80"/>
      <c r="GC39" s="80"/>
      <c r="GD39" s="80"/>
      <c r="GE39" s="80"/>
      <c r="GF39" s="80"/>
      <c r="GG39" s="80"/>
      <c r="GH39" s="80"/>
      <c r="GI39" s="80"/>
      <c r="GJ39" s="80"/>
      <c r="GK39" s="80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</row>
    <row r="40" ht="20.1" customHeight="1" spans="1:245">
      <c r="A40" s="80"/>
      <c r="B40" s="80"/>
      <c r="C40" s="80"/>
      <c r="D40" s="80"/>
      <c r="E40" s="80"/>
      <c r="F40" s="76"/>
      <c r="G40" s="76"/>
      <c r="H40" s="79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  <c r="FO40" s="80"/>
      <c r="FP40" s="80"/>
      <c r="FQ40" s="80"/>
      <c r="FR40" s="80"/>
      <c r="FS40" s="80"/>
      <c r="FT40" s="80"/>
      <c r="FU40" s="80"/>
      <c r="FV40" s="80"/>
      <c r="FW40" s="80"/>
      <c r="FX40" s="80"/>
      <c r="FY40" s="80"/>
      <c r="FZ40" s="80"/>
      <c r="GA40" s="80"/>
      <c r="GB40" s="80"/>
      <c r="GC40" s="80"/>
      <c r="GD40" s="80"/>
      <c r="GE40" s="80"/>
      <c r="GF40" s="80"/>
      <c r="GG40" s="80"/>
      <c r="GH40" s="80"/>
      <c r="GI40" s="80"/>
      <c r="GJ40" s="80"/>
      <c r="GK40" s="80"/>
      <c r="GL40" s="80"/>
      <c r="GM40" s="80"/>
      <c r="GN40" s="80"/>
      <c r="GO40" s="80"/>
      <c r="GP40" s="80"/>
      <c r="GQ40" s="80"/>
      <c r="GR40" s="80"/>
      <c r="GS40" s="80"/>
      <c r="GT40" s="80"/>
      <c r="GU40" s="80"/>
      <c r="GV40" s="80"/>
      <c r="GW40" s="80"/>
      <c r="GX40" s="80"/>
      <c r="GY40" s="80"/>
      <c r="GZ40" s="80"/>
      <c r="HA40" s="80"/>
      <c r="HB40" s="80"/>
      <c r="HC40" s="80"/>
      <c r="HD40" s="80"/>
      <c r="HE40" s="80"/>
      <c r="HF40" s="80"/>
      <c r="HG40" s="80"/>
      <c r="HH40" s="80"/>
      <c r="HI40" s="80"/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0"/>
      <c r="HU40" s="80"/>
      <c r="HV40" s="80"/>
      <c r="HW40" s="80"/>
      <c r="HX40" s="80"/>
      <c r="HY40" s="80"/>
      <c r="HZ40" s="80"/>
      <c r="IA40" s="80"/>
      <c r="IB40" s="80"/>
      <c r="IC40" s="80"/>
      <c r="ID40" s="80"/>
      <c r="IE40" s="80"/>
      <c r="IF40" s="80"/>
      <c r="IG40" s="80"/>
      <c r="IH40" s="80"/>
      <c r="II40" s="80"/>
      <c r="IJ40" s="80"/>
      <c r="IK40" s="80"/>
    </row>
    <row r="41" ht="20.1" customHeight="1" spans="1:245">
      <c r="A41" s="80"/>
      <c r="B41" s="80"/>
      <c r="C41" s="80"/>
      <c r="D41" s="80"/>
      <c r="E41" s="80"/>
      <c r="F41" s="76"/>
      <c r="G41" s="76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0"/>
      <c r="EO41" s="80"/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0"/>
      <c r="FF41" s="80"/>
      <c r="FG41" s="80"/>
      <c r="FH41" s="80"/>
      <c r="FI41" s="80"/>
      <c r="FJ41" s="80"/>
      <c r="FK41" s="80"/>
      <c r="FL41" s="80"/>
      <c r="FM41" s="80"/>
      <c r="FN41" s="80"/>
      <c r="FO41" s="80"/>
      <c r="FP41" s="80"/>
      <c r="FQ41" s="80"/>
      <c r="FR41" s="80"/>
      <c r="FS41" s="80"/>
      <c r="FT41" s="80"/>
      <c r="FU41" s="80"/>
      <c r="FV41" s="80"/>
      <c r="FW41" s="80"/>
      <c r="FX41" s="80"/>
      <c r="FY41" s="80"/>
      <c r="FZ41" s="80"/>
      <c r="GA41" s="80"/>
      <c r="GB41" s="80"/>
      <c r="GC41" s="80"/>
      <c r="GD41" s="80"/>
      <c r="GE41" s="80"/>
      <c r="GF41" s="80"/>
      <c r="GG41" s="80"/>
      <c r="GH41" s="80"/>
      <c r="GI41" s="80"/>
      <c r="GJ41" s="80"/>
      <c r="GK41" s="80"/>
      <c r="GL41" s="80"/>
      <c r="GM41" s="80"/>
      <c r="GN41" s="80"/>
      <c r="GO41" s="80"/>
      <c r="GP41" s="80"/>
      <c r="GQ41" s="80"/>
      <c r="GR41" s="80"/>
      <c r="GS41" s="80"/>
      <c r="GT41" s="80"/>
      <c r="GU41" s="80"/>
      <c r="GV41" s="80"/>
      <c r="GW41" s="80"/>
      <c r="GX41" s="80"/>
      <c r="GY41" s="80"/>
      <c r="GZ41" s="80"/>
      <c r="HA41" s="80"/>
      <c r="HB41" s="80"/>
      <c r="HC41" s="80"/>
      <c r="HD41" s="80"/>
      <c r="HE41" s="80"/>
      <c r="HF41" s="80"/>
      <c r="HG41" s="80"/>
      <c r="HH41" s="80"/>
      <c r="HI41" s="80"/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0"/>
      <c r="HU41" s="80"/>
      <c r="HV41" s="80"/>
      <c r="HW41" s="80"/>
      <c r="HX41" s="80"/>
      <c r="HY41" s="80"/>
      <c r="HZ41" s="80"/>
      <c r="IA41" s="80"/>
      <c r="IB41" s="80"/>
      <c r="IC41" s="80"/>
      <c r="ID41" s="80"/>
      <c r="IE41" s="80"/>
      <c r="IF41" s="80"/>
      <c r="IG41" s="80"/>
      <c r="IH41" s="80"/>
      <c r="II41" s="80"/>
      <c r="IJ41" s="80"/>
      <c r="IK41" s="80"/>
    </row>
    <row r="42" ht="20.1" customHeight="1" spans="1:245">
      <c r="A42" s="80"/>
      <c r="B42" s="80"/>
      <c r="C42" s="80"/>
      <c r="D42" s="80"/>
      <c r="E42" s="80"/>
      <c r="F42" s="76"/>
      <c r="G42" s="76"/>
      <c r="H42" s="79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0"/>
      <c r="EO42" s="80"/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0"/>
      <c r="FF42" s="80"/>
      <c r="FG42" s="80"/>
      <c r="FH42" s="80"/>
      <c r="FI42" s="80"/>
      <c r="FJ42" s="80"/>
      <c r="FK42" s="80"/>
      <c r="FL42" s="80"/>
      <c r="FM42" s="80"/>
      <c r="FN42" s="80"/>
      <c r="FO42" s="80"/>
      <c r="FP42" s="80"/>
      <c r="FQ42" s="80"/>
      <c r="FR42" s="80"/>
      <c r="FS42" s="80"/>
      <c r="FT42" s="80"/>
      <c r="FU42" s="80"/>
      <c r="FV42" s="80"/>
      <c r="FW42" s="80"/>
      <c r="FX42" s="80"/>
      <c r="FY42" s="80"/>
      <c r="FZ42" s="80"/>
      <c r="GA42" s="80"/>
      <c r="GB42" s="80"/>
      <c r="GC42" s="80"/>
      <c r="GD42" s="80"/>
      <c r="GE42" s="80"/>
      <c r="GF42" s="80"/>
      <c r="GG42" s="80"/>
      <c r="GH42" s="80"/>
      <c r="GI42" s="80"/>
      <c r="GJ42" s="80"/>
      <c r="GK42" s="80"/>
      <c r="GL42" s="80"/>
      <c r="GM42" s="80"/>
      <c r="GN42" s="80"/>
      <c r="GO42" s="80"/>
      <c r="GP42" s="80"/>
      <c r="GQ42" s="80"/>
      <c r="GR42" s="80"/>
      <c r="GS42" s="80"/>
      <c r="GT42" s="80"/>
      <c r="GU42" s="80"/>
      <c r="GV42" s="80"/>
      <c r="GW42" s="80"/>
      <c r="GX42" s="80"/>
      <c r="GY42" s="80"/>
      <c r="GZ42" s="80"/>
      <c r="HA42" s="80"/>
      <c r="HB42" s="80"/>
      <c r="HC42" s="80"/>
      <c r="HD42" s="80"/>
      <c r="HE42" s="80"/>
      <c r="HF42" s="80"/>
      <c r="HG42" s="80"/>
      <c r="HH42" s="80"/>
      <c r="HI42" s="80"/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0"/>
      <c r="HU42" s="80"/>
      <c r="HV42" s="80"/>
      <c r="HW42" s="80"/>
      <c r="HX42" s="80"/>
      <c r="HY42" s="80"/>
      <c r="HZ42" s="80"/>
      <c r="IA42" s="80"/>
      <c r="IB42" s="80"/>
      <c r="IC42" s="80"/>
      <c r="ID42" s="80"/>
      <c r="IE42" s="80"/>
      <c r="IF42" s="80"/>
      <c r="IG42" s="80"/>
      <c r="IH42" s="80"/>
      <c r="II42" s="80"/>
      <c r="IJ42" s="80"/>
      <c r="IK42" s="80"/>
    </row>
    <row r="43" ht="20.1" customHeight="1" spans="1:245">
      <c r="A43" s="80"/>
      <c r="B43" s="80"/>
      <c r="C43" s="80"/>
      <c r="D43" s="80"/>
      <c r="E43" s="80"/>
      <c r="F43" s="76"/>
      <c r="G43" s="76"/>
      <c r="H43" s="79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0"/>
      <c r="EO43" s="80"/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0"/>
      <c r="FF43" s="80"/>
      <c r="FG43" s="80"/>
      <c r="FH43" s="80"/>
      <c r="FI43" s="80"/>
      <c r="FJ43" s="80"/>
      <c r="FK43" s="80"/>
      <c r="FL43" s="80"/>
      <c r="FM43" s="80"/>
      <c r="FN43" s="80"/>
      <c r="FO43" s="80"/>
      <c r="FP43" s="80"/>
      <c r="FQ43" s="80"/>
      <c r="FR43" s="80"/>
      <c r="FS43" s="80"/>
      <c r="FT43" s="80"/>
      <c r="FU43" s="80"/>
      <c r="FV43" s="80"/>
      <c r="FW43" s="80"/>
      <c r="FX43" s="80"/>
      <c r="FY43" s="80"/>
      <c r="FZ43" s="80"/>
      <c r="GA43" s="80"/>
      <c r="GB43" s="80"/>
      <c r="GC43" s="80"/>
      <c r="GD43" s="80"/>
      <c r="GE43" s="80"/>
      <c r="GF43" s="80"/>
      <c r="GG43" s="80"/>
      <c r="GH43" s="80"/>
      <c r="GI43" s="80"/>
      <c r="GJ43" s="80"/>
      <c r="GK43" s="80"/>
      <c r="GL43" s="80"/>
      <c r="GM43" s="80"/>
      <c r="GN43" s="80"/>
      <c r="GO43" s="80"/>
      <c r="GP43" s="80"/>
      <c r="GQ43" s="80"/>
      <c r="GR43" s="80"/>
      <c r="GS43" s="80"/>
      <c r="GT43" s="80"/>
      <c r="GU43" s="80"/>
      <c r="GV43" s="80"/>
      <c r="GW43" s="80"/>
      <c r="GX43" s="80"/>
      <c r="GY43" s="80"/>
      <c r="GZ43" s="80"/>
      <c r="HA43" s="80"/>
      <c r="HB43" s="80"/>
      <c r="HC43" s="80"/>
      <c r="HD43" s="80"/>
      <c r="HE43" s="80"/>
      <c r="HF43" s="80"/>
      <c r="HG43" s="80"/>
      <c r="HH43" s="80"/>
      <c r="HI43" s="80"/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0"/>
      <c r="HU43" s="80"/>
      <c r="HV43" s="80"/>
      <c r="HW43" s="80"/>
      <c r="HX43" s="80"/>
      <c r="HY43" s="80"/>
      <c r="HZ43" s="80"/>
      <c r="IA43" s="80"/>
      <c r="IB43" s="80"/>
      <c r="IC43" s="80"/>
      <c r="ID43" s="80"/>
      <c r="IE43" s="80"/>
      <c r="IF43" s="80"/>
      <c r="IG43" s="80"/>
      <c r="IH43" s="80"/>
      <c r="II43" s="80"/>
      <c r="IJ43" s="80"/>
      <c r="IK43" s="80"/>
    </row>
    <row r="44" ht="20.1" customHeight="1" spans="1:245">
      <c r="A44" s="80"/>
      <c r="B44" s="80"/>
      <c r="C44" s="80"/>
      <c r="D44" s="80"/>
      <c r="E44" s="80"/>
      <c r="F44" s="76"/>
      <c r="G44" s="76"/>
      <c r="H44" s="79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</row>
    <row r="45" ht="20.1" customHeight="1" spans="1:245">
      <c r="A45" s="80"/>
      <c r="B45" s="80"/>
      <c r="C45" s="80"/>
      <c r="D45" s="80"/>
      <c r="E45" s="80"/>
      <c r="F45" s="76"/>
      <c r="G45" s="76"/>
      <c r="H45" s="79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0"/>
      <c r="EO45" s="80"/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0"/>
      <c r="FF45" s="80"/>
      <c r="FG45" s="80"/>
      <c r="FH45" s="80"/>
      <c r="FI45" s="80"/>
      <c r="FJ45" s="80"/>
      <c r="FK45" s="80"/>
      <c r="FL45" s="80"/>
      <c r="FM45" s="80"/>
      <c r="FN45" s="80"/>
      <c r="FO45" s="80"/>
      <c r="FP45" s="80"/>
      <c r="FQ45" s="80"/>
      <c r="FR45" s="80"/>
      <c r="FS45" s="80"/>
      <c r="FT45" s="80"/>
      <c r="FU45" s="80"/>
      <c r="FV45" s="80"/>
      <c r="FW45" s="80"/>
      <c r="FX45" s="80"/>
      <c r="FY45" s="80"/>
      <c r="FZ45" s="80"/>
      <c r="GA45" s="80"/>
      <c r="GB45" s="80"/>
      <c r="GC45" s="80"/>
      <c r="GD45" s="80"/>
      <c r="GE45" s="80"/>
      <c r="GF45" s="80"/>
      <c r="GG45" s="80"/>
      <c r="GH45" s="80"/>
      <c r="GI45" s="80"/>
      <c r="GJ45" s="80"/>
      <c r="GK45" s="80"/>
      <c r="GL45" s="80"/>
      <c r="GM45" s="80"/>
      <c r="GN45" s="80"/>
      <c r="GO45" s="80"/>
      <c r="GP45" s="80"/>
      <c r="GQ45" s="80"/>
      <c r="GR45" s="80"/>
      <c r="GS45" s="80"/>
      <c r="GT45" s="80"/>
      <c r="GU45" s="80"/>
      <c r="GV45" s="80"/>
      <c r="GW45" s="80"/>
      <c r="GX45" s="80"/>
      <c r="GY45" s="80"/>
      <c r="GZ45" s="80"/>
      <c r="HA45" s="80"/>
      <c r="HB45" s="80"/>
      <c r="HC45" s="80"/>
      <c r="HD45" s="80"/>
      <c r="HE45" s="80"/>
      <c r="HF45" s="80"/>
      <c r="HG45" s="80"/>
      <c r="HH45" s="80"/>
      <c r="HI45" s="80"/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0"/>
      <c r="HU45" s="80"/>
      <c r="HV45" s="80"/>
      <c r="HW45" s="80"/>
      <c r="HX45" s="80"/>
      <c r="HY45" s="80"/>
      <c r="HZ45" s="80"/>
      <c r="IA45" s="80"/>
      <c r="IB45" s="80"/>
      <c r="IC45" s="80"/>
      <c r="ID45" s="80"/>
      <c r="IE45" s="80"/>
      <c r="IF45" s="80"/>
      <c r="IG45" s="80"/>
      <c r="IH45" s="80"/>
      <c r="II45" s="80"/>
      <c r="IJ45" s="80"/>
      <c r="IK45" s="80"/>
    </row>
    <row r="46" ht="20.1" customHeight="1" spans="1:245">
      <c r="A46" s="80"/>
      <c r="B46" s="80"/>
      <c r="C46" s="80"/>
      <c r="D46" s="80"/>
      <c r="E46" s="80"/>
      <c r="F46" s="76"/>
      <c r="G46" s="76"/>
      <c r="H46" s="79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0"/>
      <c r="EO46" s="80"/>
      <c r="EP46" s="80"/>
      <c r="EQ46" s="80"/>
      <c r="ER46" s="80"/>
      <c r="ES46" s="80"/>
      <c r="ET46" s="80"/>
      <c r="EU46" s="80"/>
      <c r="EV46" s="80"/>
      <c r="EW46" s="80"/>
      <c r="EX46" s="80"/>
      <c r="EY46" s="80"/>
      <c r="EZ46" s="80"/>
      <c r="FA46" s="80"/>
      <c r="FB46" s="80"/>
      <c r="FC46" s="80"/>
      <c r="FD46" s="80"/>
      <c r="FE46" s="80"/>
      <c r="FF46" s="80"/>
      <c r="FG46" s="80"/>
      <c r="FH46" s="80"/>
      <c r="FI46" s="80"/>
      <c r="FJ46" s="80"/>
      <c r="FK46" s="80"/>
      <c r="FL46" s="80"/>
      <c r="FM46" s="80"/>
      <c r="FN46" s="80"/>
      <c r="FO46" s="80"/>
      <c r="FP46" s="80"/>
      <c r="FQ46" s="80"/>
      <c r="FR46" s="80"/>
      <c r="FS46" s="80"/>
      <c r="FT46" s="80"/>
      <c r="FU46" s="80"/>
      <c r="FV46" s="80"/>
      <c r="FW46" s="80"/>
      <c r="FX46" s="80"/>
      <c r="FY46" s="80"/>
      <c r="FZ46" s="80"/>
      <c r="GA46" s="80"/>
      <c r="GB46" s="80"/>
      <c r="GC46" s="80"/>
      <c r="GD46" s="80"/>
      <c r="GE46" s="80"/>
      <c r="GF46" s="80"/>
      <c r="GG46" s="80"/>
      <c r="GH46" s="80"/>
      <c r="GI46" s="80"/>
      <c r="GJ46" s="80"/>
      <c r="GK46" s="80"/>
      <c r="GL46" s="80"/>
      <c r="GM46" s="80"/>
      <c r="GN46" s="80"/>
      <c r="GO46" s="80"/>
      <c r="GP46" s="80"/>
      <c r="GQ46" s="80"/>
      <c r="GR46" s="80"/>
      <c r="GS46" s="80"/>
      <c r="GT46" s="80"/>
      <c r="GU46" s="80"/>
      <c r="GV46" s="80"/>
      <c r="GW46" s="80"/>
      <c r="GX46" s="80"/>
      <c r="GY46" s="80"/>
      <c r="GZ46" s="80"/>
      <c r="HA46" s="80"/>
      <c r="HB46" s="80"/>
      <c r="HC46" s="80"/>
      <c r="HD46" s="80"/>
      <c r="HE46" s="80"/>
      <c r="HF46" s="80"/>
      <c r="HG46" s="80"/>
      <c r="HH46" s="80"/>
      <c r="HI46" s="80"/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0"/>
      <c r="HU46" s="80"/>
      <c r="HV46" s="80"/>
      <c r="HW46" s="80"/>
      <c r="HX46" s="80"/>
      <c r="HY46" s="80"/>
      <c r="HZ46" s="80"/>
      <c r="IA46" s="80"/>
      <c r="IB46" s="80"/>
      <c r="IC46" s="80"/>
      <c r="ID46" s="80"/>
      <c r="IE46" s="80"/>
      <c r="IF46" s="80"/>
      <c r="IG46" s="80"/>
      <c r="IH46" s="80"/>
      <c r="II46" s="80"/>
      <c r="IJ46" s="80"/>
      <c r="IK46" s="80"/>
    </row>
    <row r="47" ht="20.1" customHeight="1" spans="1:245">
      <c r="A47" s="80"/>
      <c r="B47" s="80"/>
      <c r="C47" s="80"/>
      <c r="D47" s="80"/>
      <c r="E47" s="80"/>
      <c r="F47" s="76"/>
      <c r="G47" s="76"/>
      <c r="H47" s="79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0"/>
      <c r="EO47" s="80"/>
      <c r="EP47" s="80"/>
      <c r="EQ47" s="80"/>
      <c r="ER47" s="80"/>
      <c r="ES47" s="80"/>
      <c r="ET47" s="80"/>
      <c r="EU47" s="80"/>
      <c r="EV47" s="80"/>
      <c r="EW47" s="80"/>
      <c r="EX47" s="80"/>
      <c r="EY47" s="80"/>
      <c r="EZ47" s="80"/>
      <c r="FA47" s="80"/>
      <c r="FB47" s="80"/>
      <c r="FC47" s="80"/>
      <c r="FD47" s="80"/>
      <c r="FE47" s="80"/>
      <c r="FF47" s="80"/>
      <c r="FG47" s="80"/>
      <c r="FH47" s="80"/>
      <c r="FI47" s="80"/>
      <c r="FJ47" s="80"/>
      <c r="FK47" s="80"/>
      <c r="FL47" s="80"/>
      <c r="FM47" s="80"/>
      <c r="FN47" s="80"/>
      <c r="FO47" s="80"/>
      <c r="FP47" s="80"/>
      <c r="FQ47" s="80"/>
      <c r="FR47" s="80"/>
      <c r="FS47" s="80"/>
      <c r="FT47" s="80"/>
      <c r="FU47" s="80"/>
      <c r="FV47" s="80"/>
      <c r="FW47" s="80"/>
      <c r="FX47" s="80"/>
      <c r="FY47" s="80"/>
      <c r="FZ47" s="80"/>
      <c r="GA47" s="80"/>
      <c r="GB47" s="80"/>
      <c r="GC47" s="80"/>
      <c r="GD47" s="80"/>
      <c r="GE47" s="80"/>
      <c r="GF47" s="80"/>
      <c r="GG47" s="80"/>
      <c r="GH47" s="80"/>
      <c r="GI47" s="80"/>
      <c r="GJ47" s="80"/>
      <c r="GK47" s="80"/>
      <c r="GL47" s="80"/>
      <c r="GM47" s="80"/>
      <c r="GN47" s="80"/>
      <c r="GO47" s="80"/>
      <c r="GP47" s="80"/>
      <c r="GQ47" s="80"/>
      <c r="GR47" s="80"/>
      <c r="GS47" s="80"/>
      <c r="GT47" s="80"/>
      <c r="GU47" s="80"/>
      <c r="GV47" s="80"/>
      <c r="GW47" s="80"/>
      <c r="GX47" s="80"/>
      <c r="GY47" s="80"/>
      <c r="GZ47" s="80"/>
      <c r="HA47" s="80"/>
      <c r="HB47" s="80"/>
      <c r="HC47" s="80"/>
      <c r="HD47" s="80"/>
      <c r="HE47" s="80"/>
      <c r="HF47" s="80"/>
      <c r="HG47" s="80"/>
      <c r="HH47" s="80"/>
      <c r="HI47" s="80"/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0"/>
      <c r="HU47" s="80"/>
      <c r="HV47" s="80"/>
      <c r="HW47" s="80"/>
      <c r="HX47" s="80"/>
      <c r="HY47" s="80"/>
      <c r="HZ47" s="80"/>
      <c r="IA47" s="80"/>
      <c r="IB47" s="80"/>
      <c r="IC47" s="80"/>
      <c r="ID47" s="80"/>
      <c r="IE47" s="80"/>
      <c r="IF47" s="80"/>
      <c r="IG47" s="80"/>
      <c r="IH47" s="80"/>
      <c r="II47" s="80"/>
      <c r="IJ47" s="80"/>
      <c r="IK47" s="80"/>
    </row>
    <row r="48" ht="20.1" customHeight="1" spans="1:245">
      <c r="A48" s="80"/>
      <c r="B48" s="80"/>
      <c r="C48" s="80"/>
      <c r="D48" s="80"/>
      <c r="E48" s="80"/>
      <c r="F48" s="76"/>
      <c r="G48" s="76"/>
      <c r="H48" s="79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0"/>
      <c r="EO48" s="80"/>
      <c r="EP48" s="80"/>
      <c r="EQ48" s="80"/>
      <c r="ER48" s="80"/>
      <c r="ES48" s="80"/>
      <c r="ET48" s="80"/>
      <c r="EU48" s="80"/>
      <c r="EV48" s="80"/>
      <c r="EW48" s="80"/>
      <c r="EX48" s="80"/>
      <c r="EY48" s="80"/>
      <c r="EZ48" s="80"/>
      <c r="FA48" s="80"/>
      <c r="FB48" s="80"/>
      <c r="FC48" s="80"/>
      <c r="FD48" s="80"/>
      <c r="FE48" s="80"/>
      <c r="FF48" s="80"/>
      <c r="FG48" s="80"/>
      <c r="FH48" s="80"/>
      <c r="FI48" s="80"/>
      <c r="FJ48" s="80"/>
      <c r="FK48" s="80"/>
      <c r="FL48" s="80"/>
      <c r="FM48" s="80"/>
      <c r="FN48" s="80"/>
      <c r="FO48" s="80"/>
      <c r="FP48" s="80"/>
      <c r="FQ48" s="80"/>
      <c r="FR48" s="80"/>
      <c r="FS48" s="80"/>
      <c r="FT48" s="80"/>
      <c r="FU48" s="80"/>
      <c r="FV48" s="80"/>
      <c r="FW48" s="80"/>
      <c r="FX48" s="80"/>
      <c r="FY48" s="80"/>
      <c r="FZ48" s="80"/>
      <c r="GA48" s="80"/>
      <c r="GB48" s="80"/>
      <c r="GC48" s="80"/>
      <c r="GD48" s="80"/>
      <c r="GE48" s="80"/>
      <c r="GF48" s="80"/>
      <c r="GG48" s="80"/>
      <c r="GH48" s="80"/>
      <c r="GI48" s="80"/>
      <c r="GJ48" s="80"/>
      <c r="GK48" s="80"/>
      <c r="GL48" s="80"/>
      <c r="GM48" s="80"/>
      <c r="GN48" s="80"/>
      <c r="GO48" s="80"/>
      <c r="GP48" s="80"/>
      <c r="GQ48" s="80"/>
      <c r="GR48" s="80"/>
      <c r="GS48" s="80"/>
      <c r="GT48" s="80"/>
      <c r="GU48" s="80"/>
      <c r="GV48" s="80"/>
      <c r="GW48" s="80"/>
      <c r="GX48" s="80"/>
      <c r="GY48" s="80"/>
      <c r="GZ48" s="80"/>
      <c r="HA48" s="80"/>
      <c r="HB48" s="80"/>
      <c r="HC48" s="80"/>
      <c r="HD48" s="80"/>
      <c r="HE48" s="80"/>
      <c r="HF48" s="80"/>
      <c r="HG48" s="80"/>
      <c r="HH48" s="80"/>
      <c r="HI48" s="80"/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0"/>
      <c r="HU48" s="80"/>
      <c r="HV48" s="80"/>
      <c r="HW48" s="80"/>
      <c r="HX48" s="80"/>
      <c r="HY48" s="80"/>
      <c r="HZ48" s="80"/>
      <c r="IA48" s="80"/>
      <c r="IB48" s="80"/>
      <c r="IC48" s="80"/>
      <c r="ID48" s="80"/>
      <c r="IE48" s="80"/>
      <c r="IF48" s="80"/>
      <c r="IG48" s="80"/>
      <c r="IH48" s="80"/>
      <c r="II48" s="80"/>
      <c r="IJ48" s="80"/>
      <c r="IK48" s="8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" right="0.39375" top="0.7875" bottom="0.39375" header="0.39375" footer="0"/>
  <pageSetup paperSize="9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showGridLines="0" workbookViewId="0">
      <selection activeCell="A2" sqref="A2:L2"/>
    </sheetView>
  </sheetViews>
  <sheetFormatPr defaultColWidth="9" defaultRowHeight="25.5" customHeight="1" outlineLevelRow="6"/>
  <cols>
    <col min="1" max="1" width="35.1666666666667" style="34" customWidth="1"/>
    <col min="5" max="5" width="38.5" style="34" customWidth="1"/>
    <col min="6" max="12" width="25" style="34" customWidth="1"/>
  </cols>
  <sheetData>
    <row r="1" customHeight="1" spans="1:1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customHeight="1" spans="1:12">
      <c r="A2" s="36" t="s">
        <v>382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customHeight="1" spans="1:1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 t="s">
        <v>7</v>
      </c>
    </row>
    <row r="4" customHeight="1" spans="1:12">
      <c r="A4" s="38" t="s">
        <v>383</v>
      </c>
      <c r="B4" s="38" t="s">
        <v>384</v>
      </c>
      <c r="C4" s="38"/>
      <c r="D4" s="38"/>
      <c r="E4" s="38" t="s">
        <v>385</v>
      </c>
      <c r="F4" s="38" t="s">
        <v>386</v>
      </c>
      <c r="G4" s="38" t="s">
        <v>387</v>
      </c>
      <c r="H4" s="38" t="s">
        <v>387</v>
      </c>
      <c r="I4" s="38" t="s">
        <v>387</v>
      </c>
      <c r="J4" s="38" t="s">
        <v>387</v>
      </c>
      <c r="K4" s="38" t="s">
        <v>387</v>
      </c>
      <c r="L4" s="38" t="s">
        <v>387</v>
      </c>
    </row>
    <row r="5" customHeight="1" spans="1:12">
      <c r="A5" s="38"/>
      <c r="B5" s="38" t="s">
        <v>388</v>
      </c>
      <c r="C5" s="38" t="s">
        <v>389</v>
      </c>
      <c r="D5" s="38" t="s">
        <v>390</v>
      </c>
      <c r="E5" s="38"/>
      <c r="F5" s="38"/>
      <c r="G5" s="38" t="s">
        <v>391</v>
      </c>
      <c r="H5" s="38" t="s">
        <v>391</v>
      </c>
      <c r="I5" s="39" t="s">
        <v>392</v>
      </c>
      <c r="J5" s="39" t="s">
        <v>392</v>
      </c>
      <c r="K5" s="39" t="s">
        <v>393</v>
      </c>
      <c r="L5" s="39" t="s">
        <v>393</v>
      </c>
    </row>
    <row r="6" customHeight="1" spans="1:12">
      <c r="A6" s="38"/>
      <c r="B6" s="38"/>
      <c r="C6" s="38"/>
      <c r="D6" s="38"/>
      <c r="E6" s="38"/>
      <c r="F6" s="38"/>
      <c r="G6" s="38" t="s">
        <v>394</v>
      </c>
      <c r="H6" s="39" t="s">
        <v>395</v>
      </c>
      <c r="I6" s="39" t="s">
        <v>394</v>
      </c>
      <c r="J6" s="39" t="s">
        <v>395</v>
      </c>
      <c r="K6" s="39" t="s">
        <v>394</v>
      </c>
      <c r="L6" s="39" t="s">
        <v>395</v>
      </c>
    </row>
    <row r="7" customHeight="1" spans="1:12">
      <c r="A7" s="40" t="s">
        <v>353</v>
      </c>
      <c r="B7" s="41" t="s">
        <v>159</v>
      </c>
      <c r="C7" s="41" t="s">
        <v>389</v>
      </c>
      <c r="D7" s="41" t="e">
        <f>B7-C7</f>
        <v>#VALUE!</v>
      </c>
      <c r="E7" s="40" t="s">
        <v>86</v>
      </c>
      <c r="F7" s="40" t="s">
        <v>386</v>
      </c>
      <c r="G7" s="40" t="s">
        <v>396</v>
      </c>
      <c r="H7" s="40" t="s">
        <v>397</v>
      </c>
      <c r="I7" s="40" t="s">
        <v>398</v>
      </c>
      <c r="J7" s="40" t="s">
        <v>399</v>
      </c>
      <c r="K7" s="40" t="s">
        <v>400</v>
      </c>
      <c r="L7" s="40" t="s">
        <v>401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1"/>
  <pageMargins left="0.39375" right="0.39375" top="0.7875" bottom="0.39375" header="0" footer="0"/>
  <pageSetup paperSize="9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showGridLines="0" tabSelected="1" topLeftCell="A14" workbookViewId="0">
      <selection activeCell="A14" sqref="A14:A42"/>
    </sheetView>
  </sheetViews>
  <sheetFormatPr defaultColWidth="9" defaultRowHeight="15.6"/>
  <cols>
    <col min="1" max="1" width="5.83333333333333" style="2" customWidth="1"/>
    <col min="2" max="2" width="10.3333333333333" style="2" customWidth="1"/>
    <col min="3" max="3" width="11.1666666666667" style="2" customWidth="1"/>
    <col min="4" max="4" width="8.33333333333333" style="2" customWidth="1"/>
    <col min="5" max="5" width="47.375" style="2" customWidth="1"/>
    <col min="6" max="8" width="13.8333333333333" style="2" customWidth="1"/>
    <col min="9" max="16384" width="9.33333333333333" style="2"/>
  </cols>
  <sheetData>
    <row r="1" s="1" customFormat="1" ht="15" customHeight="1" spans="1:5">
      <c r="A1" s="3"/>
      <c r="B1" s="3"/>
      <c r="C1" s="4"/>
      <c r="D1" s="4"/>
      <c r="E1" s="4"/>
    </row>
    <row r="2" ht="23.25" customHeight="1" spans="1:8">
      <c r="A2" s="5" t="s">
        <v>402</v>
      </c>
      <c r="B2" s="5"/>
      <c r="C2" s="5"/>
      <c r="D2" s="5"/>
      <c r="E2" s="5"/>
      <c r="F2" s="5"/>
      <c r="G2" s="5"/>
      <c r="H2" s="5"/>
    </row>
    <row r="3" ht="15" customHeight="1" spans="1:8">
      <c r="A3" s="6" t="s">
        <v>403</v>
      </c>
      <c r="B3" s="6"/>
      <c r="C3" s="6"/>
      <c r="D3" s="6"/>
      <c r="E3" s="6"/>
      <c r="F3" s="6"/>
      <c r="G3" s="6"/>
      <c r="H3" s="6"/>
    </row>
    <row r="4" ht="21" customHeight="1" spans="1:8">
      <c r="A4" s="7" t="s">
        <v>359</v>
      </c>
      <c r="B4" s="7"/>
      <c r="C4" s="8" t="s">
        <v>1</v>
      </c>
      <c r="D4" s="8"/>
      <c r="E4" s="8"/>
      <c r="F4" s="8"/>
      <c r="G4" s="8"/>
      <c r="H4" s="8"/>
    </row>
    <row r="5" ht="21" customHeight="1" spans="1:9">
      <c r="A5" s="7" t="s">
        <v>404</v>
      </c>
      <c r="B5" s="7" t="s">
        <v>405</v>
      </c>
      <c r="C5" s="7" t="s">
        <v>406</v>
      </c>
      <c r="D5" s="7"/>
      <c r="E5" s="7"/>
      <c r="F5" s="7" t="s">
        <v>407</v>
      </c>
      <c r="G5" s="7"/>
      <c r="H5" s="7"/>
      <c r="I5" s="33"/>
    </row>
    <row r="6" ht="21" customHeight="1" spans="1:8">
      <c r="A6" s="7"/>
      <c r="B6" s="7"/>
      <c r="C6" s="7"/>
      <c r="D6" s="7"/>
      <c r="E6" s="7"/>
      <c r="F6" s="7" t="s">
        <v>408</v>
      </c>
      <c r="G6" s="7" t="s">
        <v>389</v>
      </c>
      <c r="H6" s="7" t="s">
        <v>390</v>
      </c>
    </row>
    <row r="7" ht="21" customHeight="1" spans="1:8">
      <c r="A7" s="7"/>
      <c r="B7" s="9" t="s">
        <v>409</v>
      </c>
      <c r="C7" s="10" t="s">
        <v>410</v>
      </c>
      <c r="D7" s="10"/>
      <c r="E7" s="10"/>
      <c r="F7" s="11">
        <v>38300849</v>
      </c>
      <c r="G7" s="11">
        <v>38300849</v>
      </c>
      <c r="H7" s="12"/>
    </row>
    <row r="8" ht="21" customHeight="1" spans="1:8">
      <c r="A8" s="7"/>
      <c r="B8" s="9" t="s">
        <v>411</v>
      </c>
      <c r="C8" s="10" t="s">
        <v>412</v>
      </c>
      <c r="D8" s="10"/>
      <c r="E8" s="10"/>
      <c r="F8" s="11">
        <f>SUM(G8,H8)</f>
        <v>2580000</v>
      </c>
      <c r="G8" s="11">
        <v>2580000</v>
      </c>
      <c r="H8" s="12"/>
    </row>
    <row r="9" ht="21" customHeight="1" spans="1:8">
      <c r="A9" s="7"/>
      <c r="B9" s="9" t="s">
        <v>413</v>
      </c>
      <c r="C9" s="10" t="s">
        <v>414</v>
      </c>
      <c r="D9" s="10"/>
      <c r="E9" s="10"/>
      <c r="F9" s="11">
        <f>SUM(G9,H9)</f>
        <v>250000</v>
      </c>
      <c r="G9" s="11">
        <v>250000</v>
      </c>
      <c r="H9" s="12"/>
    </row>
    <row r="10" ht="21" customHeight="1" spans="1:8">
      <c r="A10" s="7"/>
      <c r="B10" s="9" t="s">
        <v>415</v>
      </c>
      <c r="C10" s="10" t="s">
        <v>416</v>
      </c>
      <c r="D10" s="10"/>
      <c r="E10" s="10"/>
      <c r="F10" s="11">
        <f>SUM(G10,H10)</f>
        <v>150000</v>
      </c>
      <c r="G10" s="11">
        <v>150000</v>
      </c>
      <c r="H10" s="12"/>
    </row>
    <row r="11" ht="21" customHeight="1" spans="1:8">
      <c r="A11" s="7"/>
      <c r="B11" s="9" t="s">
        <v>417</v>
      </c>
      <c r="C11" s="10"/>
      <c r="D11" s="10"/>
      <c r="E11" s="10"/>
      <c r="F11" s="11">
        <f>SUM(G11,H11)</f>
        <v>0</v>
      </c>
      <c r="G11" s="11"/>
      <c r="H11" s="12"/>
    </row>
    <row r="12" ht="21" customHeight="1" spans="1:8">
      <c r="A12" s="7"/>
      <c r="B12" s="9" t="s">
        <v>418</v>
      </c>
      <c r="C12" s="9"/>
      <c r="D12" s="9"/>
      <c r="E12" s="9"/>
      <c r="F12" s="11">
        <f>SUM(F7:F11)</f>
        <v>41280849</v>
      </c>
      <c r="G12" s="11">
        <f>SUM(G7:G11)</f>
        <v>41280849</v>
      </c>
      <c r="H12" s="12">
        <f>SUM(H7:H11)</f>
        <v>0</v>
      </c>
    </row>
    <row r="13" ht="61.5" customHeight="1" spans="1:8">
      <c r="A13" s="7" t="s">
        <v>419</v>
      </c>
      <c r="B13" s="13" t="s">
        <v>420</v>
      </c>
      <c r="C13" s="13"/>
      <c r="D13" s="13"/>
      <c r="E13" s="13"/>
      <c r="F13" s="13"/>
      <c r="G13" s="13"/>
      <c r="H13" s="13"/>
    </row>
    <row r="14" ht="21" customHeight="1" spans="1:8">
      <c r="A14" s="14" t="s">
        <v>421</v>
      </c>
      <c r="B14" s="7" t="s">
        <v>422</v>
      </c>
      <c r="C14" s="7" t="s">
        <v>423</v>
      </c>
      <c r="D14" s="7" t="s">
        <v>394</v>
      </c>
      <c r="E14" s="7"/>
      <c r="F14" s="7"/>
      <c r="G14" s="7" t="s">
        <v>424</v>
      </c>
      <c r="H14" s="7"/>
    </row>
    <row r="15" ht="21" customHeight="1" spans="1:8">
      <c r="A15" s="15"/>
      <c r="B15" s="14" t="s">
        <v>425</v>
      </c>
      <c r="C15" s="16" t="s">
        <v>426</v>
      </c>
      <c r="D15" s="17" t="s">
        <v>427</v>
      </c>
      <c r="E15" s="18" t="s">
        <v>428</v>
      </c>
      <c r="F15" s="19"/>
      <c r="G15" s="20" t="s">
        <v>429</v>
      </c>
      <c r="H15" s="20"/>
    </row>
    <row r="16" ht="21" customHeight="1" spans="1:8">
      <c r="A16" s="15"/>
      <c r="B16" s="15"/>
      <c r="C16" s="16"/>
      <c r="D16" s="17" t="s">
        <v>430</v>
      </c>
      <c r="E16" s="18" t="s">
        <v>431</v>
      </c>
      <c r="F16" s="19"/>
      <c r="G16" s="20" t="s">
        <v>432</v>
      </c>
      <c r="H16" s="20"/>
    </row>
    <row r="17" ht="21" customHeight="1" spans="1:8">
      <c r="A17" s="15"/>
      <c r="B17" s="15"/>
      <c r="C17" s="16"/>
      <c r="D17" s="17" t="s">
        <v>433</v>
      </c>
      <c r="E17" s="21" t="s">
        <v>434</v>
      </c>
      <c r="F17" s="22"/>
      <c r="G17" s="20" t="s">
        <v>435</v>
      </c>
      <c r="H17" s="20"/>
    </row>
    <row r="18" ht="21" customHeight="1" spans="1:8">
      <c r="A18" s="15"/>
      <c r="B18" s="15"/>
      <c r="C18" s="16"/>
      <c r="D18" s="17" t="s">
        <v>436</v>
      </c>
      <c r="E18" s="23" t="s">
        <v>437</v>
      </c>
      <c r="F18" s="20"/>
      <c r="G18" s="20" t="s">
        <v>438</v>
      </c>
      <c r="H18" s="20"/>
    </row>
    <row r="19" ht="21" customHeight="1" spans="1:8">
      <c r="A19" s="15"/>
      <c r="B19" s="15"/>
      <c r="C19" s="16" t="s">
        <v>439</v>
      </c>
      <c r="D19" s="24" t="s">
        <v>427</v>
      </c>
      <c r="E19" s="25" t="s">
        <v>440</v>
      </c>
      <c r="F19" s="26"/>
      <c r="G19" s="8" t="s">
        <v>441</v>
      </c>
      <c r="H19" s="8"/>
    </row>
    <row r="20" ht="21" customHeight="1" spans="1:8">
      <c r="A20" s="15"/>
      <c r="B20" s="15"/>
      <c r="C20" s="27"/>
      <c r="D20" s="28" t="s">
        <v>430</v>
      </c>
      <c r="E20" s="23" t="s">
        <v>442</v>
      </c>
      <c r="F20" s="20"/>
      <c r="G20" s="20" t="s">
        <v>443</v>
      </c>
      <c r="H20" s="29"/>
    </row>
    <row r="21" ht="21" customHeight="1" spans="1:8">
      <c r="A21" s="15"/>
      <c r="B21" s="15"/>
      <c r="C21" s="27"/>
      <c r="D21" s="28" t="s">
        <v>433</v>
      </c>
      <c r="E21" s="23" t="s">
        <v>86</v>
      </c>
      <c r="F21" s="20"/>
      <c r="G21" s="20"/>
      <c r="H21" s="29"/>
    </row>
    <row r="22" ht="21" customHeight="1" spans="1:8">
      <c r="A22" s="15"/>
      <c r="B22" s="15"/>
      <c r="C22" s="30" t="s">
        <v>444</v>
      </c>
      <c r="D22" s="17" t="s">
        <v>427</v>
      </c>
      <c r="E22" s="21" t="s">
        <v>445</v>
      </c>
      <c r="F22" s="22"/>
      <c r="G22" s="31" t="s">
        <v>446</v>
      </c>
      <c r="H22" s="31"/>
    </row>
    <row r="23" ht="21" customHeight="1" spans="1:8">
      <c r="A23" s="15"/>
      <c r="B23" s="15"/>
      <c r="C23" s="30"/>
      <c r="D23" s="17" t="s">
        <v>430</v>
      </c>
      <c r="E23" s="21" t="s">
        <v>86</v>
      </c>
      <c r="F23" s="22"/>
      <c r="G23" s="31" t="s">
        <v>86</v>
      </c>
      <c r="H23" s="31"/>
    </row>
    <row r="24" ht="21" customHeight="1" spans="1:8">
      <c r="A24" s="15"/>
      <c r="B24" s="15"/>
      <c r="C24" s="30"/>
      <c r="D24" s="17" t="s">
        <v>433</v>
      </c>
      <c r="E24" s="21" t="s">
        <v>86</v>
      </c>
      <c r="F24" s="22"/>
      <c r="G24" s="31" t="s">
        <v>86</v>
      </c>
      <c r="H24" s="31"/>
    </row>
    <row r="25" ht="21" customHeight="1" spans="1:8">
      <c r="A25" s="15"/>
      <c r="B25" s="15"/>
      <c r="C25" s="30" t="s">
        <v>447</v>
      </c>
      <c r="D25" s="17" t="s">
        <v>427</v>
      </c>
      <c r="E25" s="21" t="s">
        <v>448</v>
      </c>
      <c r="F25" s="22"/>
      <c r="G25" s="31" t="s">
        <v>449</v>
      </c>
      <c r="H25" s="31"/>
    </row>
    <row r="26" ht="21" customHeight="1" spans="1:8">
      <c r="A26" s="15"/>
      <c r="B26" s="15"/>
      <c r="C26" s="30"/>
      <c r="D26" s="17" t="s">
        <v>430</v>
      </c>
      <c r="E26" s="21" t="s">
        <v>86</v>
      </c>
      <c r="F26" s="22"/>
      <c r="G26" s="31" t="s">
        <v>86</v>
      </c>
      <c r="H26" s="31"/>
    </row>
    <row r="27" ht="21" customHeight="1" spans="1:8">
      <c r="A27" s="15"/>
      <c r="B27" s="32"/>
      <c r="C27" s="30"/>
      <c r="D27" s="17" t="s">
        <v>433</v>
      </c>
      <c r="E27" s="21" t="s">
        <v>86</v>
      </c>
      <c r="F27" s="22"/>
      <c r="G27" s="31" t="s">
        <v>86</v>
      </c>
      <c r="H27" s="31"/>
    </row>
    <row r="28" ht="21" customHeight="1" spans="1:8">
      <c r="A28" s="15"/>
      <c r="B28" s="30" t="s">
        <v>392</v>
      </c>
      <c r="C28" s="30" t="s">
        <v>450</v>
      </c>
      <c r="D28" s="17" t="s">
        <v>427</v>
      </c>
      <c r="E28" s="21" t="s">
        <v>86</v>
      </c>
      <c r="F28" s="22"/>
      <c r="G28" s="31" t="s">
        <v>86</v>
      </c>
      <c r="H28" s="31"/>
    </row>
    <row r="29" ht="21" customHeight="1" spans="1:8">
      <c r="A29" s="15"/>
      <c r="B29" s="30"/>
      <c r="C29" s="30"/>
      <c r="D29" s="17" t="s">
        <v>430</v>
      </c>
      <c r="E29" s="21" t="s">
        <v>86</v>
      </c>
      <c r="F29" s="22"/>
      <c r="G29" s="31" t="s">
        <v>86</v>
      </c>
      <c r="H29" s="31"/>
    </row>
    <row r="30" ht="21" customHeight="1" spans="1:8">
      <c r="A30" s="15"/>
      <c r="B30" s="30"/>
      <c r="C30" s="30"/>
      <c r="D30" s="17" t="s">
        <v>433</v>
      </c>
      <c r="E30" s="21" t="s">
        <v>86</v>
      </c>
      <c r="F30" s="22"/>
      <c r="G30" s="31" t="s">
        <v>86</v>
      </c>
      <c r="H30" s="31"/>
    </row>
    <row r="31" ht="21" customHeight="1" spans="1:8">
      <c r="A31" s="15"/>
      <c r="B31" s="30"/>
      <c r="C31" s="30" t="s">
        <v>451</v>
      </c>
      <c r="D31" s="17" t="s">
        <v>427</v>
      </c>
      <c r="E31" s="21" t="s">
        <v>452</v>
      </c>
      <c r="F31" s="22"/>
      <c r="G31" s="31" t="s">
        <v>453</v>
      </c>
      <c r="H31" s="31"/>
    </row>
    <row r="32" ht="21" customHeight="1" spans="1:8">
      <c r="A32" s="15"/>
      <c r="B32" s="30"/>
      <c r="C32" s="30"/>
      <c r="D32" s="17" t="s">
        <v>430</v>
      </c>
      <c r="E32" s="21" t="s">
        <v>86</v>
      </c>
      <c r="F32" s="22"/>
      <c r="G32" s="31" t="s">
        <v>86</v>
      </c>
      <c r="H32" s="31"/>
    </row>
    <row r="33" ht="21" customHeight="1" spans="1:8">
      <c r="A33" s="15"/>
      <c r="B33" s="30"/>
      <c r="C33" s="30"/>
      <c r="D33" s="17" t="s">
        <v>433</v>
      </c>
      <c r="E33" s="21" t="s">
        <v>86</v>
      </c>
      <c r="F33" s="22"/>
      <c r="G33" s="31" t="s">
        <v>86</v>
      </c>
      <c r="H33" s="31"/>
    </row>
    <row r="34" ht="21" customHeight="1" spans="1:8">
      <c r="A34" s="15"/>
      <c r="B34" s="30"/>
      <c r="C34" s="30" t="s">
        <v>454</v>
      </c>
      <c r="D34" s="17" t="s">
        <v>427</v>
      </c>
      <c r="E34" s="21" t="s">
        <v>86</v>
      </c>
      <c r="F34" s="22"/>
      <c r="G34" s="31" t="s">
        <v>86</v>
      </c>
      <c r="H34" s="31"/>
    </row>
    <row r="35" ht="21" customHeight="1" spans="1:8">
      <c r="A35" s="15"/>
      <c r="B35" s="30"/>
      <c r="C35" s="30"/>
      <c r="D35" s="17" t="s">
        <v>430</v>
      </c>
      <c r="E35" s="21" t="s">
        <v>86</v>
      </c>
      <c r="F35" s="22"/>
      <c r="G35" s="31" t="s">
        <v>86</v>
      </c>
      <c r="H35" s="31"/>
    </row>
    <row r="36" ht="21" customHeight="1" spans="1:8">
      <c r="A36" s="15"/>
      <c r="B36" s="30"/>
      <c r="C36" s="30"/>
      <c r="D36" s="17" t="s">
        <v>433</v>
      </c>
      <c r="E36" s="21" t="s">
        <v>86</v>
      </c>
      <c r="F36" s="22"/>
      <c r="G36" s="31" t="s">
        <v>86</v>
      </c>
      <c r="H36" s="31"/>
    </row>
    <row r="37" ht="21" customHeight="1" spans="1:8">
      <c r="A37" s="15"/>
      <c r="B37" s="30"/>
      <c r="C37" s="30" t="s">
        <v>455</v>
      </c>
      <c r="D37" s="17" t="s">
        <v>427</v>
      </c>
      <c r="E37" s="21" t="s">
        <v>86</v>
      </c>
      <c r="F37" s="22"/>
      <c r="G37" s="31" t="s">
        <v>86</v>
      </c>
      <c r="H37" s="31"/>
    </row>
    <row r="38" ht="21" customHeight="1" spans="1:8">
      <c r="A38" s="15"/>
      <c r="B38" s="30"/>
      <c r="C38" s="30"/>
      <c r="D38" s="17" t="s">
        <v>430</v>
      </c>
      <c r="E38" s="21" t="s">
        <v>86</v>
      </c>
      <c r="F38" s="22"/>
      <c r="G38" s="31" t="s">
        <v>86</v>
      </c>
      <c r="H38" s="31"/>
    </row>
    <row r="39" ht="21" customHeight="1" spans="1:8">
      <c r="A39" s="15"/>
      <c r="B39" s="30"/>
      <c r="C39" s="30"/>
      <c r="D39" s="17" t="s">
        <v>433</v>
      </c>
      <c r="E39" s="21" t="s">
        <v>86</v>
      </c>
      <c r="F39" s="22"/>
      <c r="G39" s="31" t="s">
        <v>86</v>
      </c>
      <c r="H39" s="31"/>
    </row>
    <row r="40" ht="21" customHeight="1" spans="1:8">
      <c r="A40" s="15"/>
      <c r="B40" s="30" t="s">
        <v>456</v>
      </c>
      <c r="C40" s="30" t="s">
        <v>393</v>
      </c>
      <c r="D40" s="17" t="s">
        <v>427</v>
      </c>
      <c r="E40" s="21" t="s">
        <v>457</v>
      </c>
      <c r="F40" s="22"/>
      <c r="G40" s="31" t="s">
        <v>458</v>
      </c>
      <c r="H40" s="31"/>
    </row>
    <row r="41" ht="21" customHeight="1" spans="1:8">
      <c r="A41" s="15"/>
      <c r="B41" s="30"/>
      <c r="C41" s="30"/>
      <c r="D41" s="17" t="s">
        <v>430</v>
      </c>
      <c r="E41" s="21" t="s">
        <v>459</v>
      </c>
      <c r="F41" s="22"/>
      <c r="G41" s="31" t="s">
        <v>458</v>
      </c>
      <c r="H41" s="31"/>
    </row>
    <row r="42" ht="21" customHeight="1" spans="1:8">
      <c r="A42" s="32"/>
      <c r="B42" s="30"/>
      <c r="C42" s="30"/>
      <c r="D42" s="17" t="s">
        <v>433</v>
      </c>
      <c r="E42" s="21" t="s">
        <v>460</v>
      </c>
      <c r="F42" s="22"/>
      <c r="G42" s="31" t="s">
        <v>458</v>
      </c>
      <c r="H42" s="31"/>
    </row>
  </sheetData>
  <sheetProtection formatCells="0" formatColumns="0" formatRows="0" insertRows="0" insertColumns="0" insertHyperlinks="0" deleteColumns="0" deleteRows="0" sort="0" autoFilter="0" pivotTables="0"/>
  <mergeCells count="86">
    <mergeCell ref="A2:H2"/>
    <mergeCell ref="A3:H3"/>
    <mergeCell ref="A4:B4"/>
    <mergeCell ref="C4:H4"/>
    <mergeCell ref="F5:H5"/>
    <mergeCell ref="C7:E7"/>
    <mergeCell ref="C8:E8"/>
    <mergeCell ref="C9:E9"/>
    <mergeCell ref="C10:E10"/>
    <mergeCell ref="C11:E11"/>
    <mergeCell ref="B12:E12"/>
    <mergeCell ref="B13:H13"/>
    <mergeCell ref="D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A5:A12"/>
    <mergeCell ref="A14:A42"/>
    <mergeCell ref="B5:B6"/>
    <mergeCell ref="B15:B27"/>
    <mergeCell ref="B28:B39"/>
    <mergeCell ref="B40:B42"/>
    <mergeCell ref="C15:C18"/>
    <mergeCell ref="C19:C21"/>
    <mergeCell ref="C22:C24"/>
    <mergeCell ref="C25:C27"/>
    <mergeCell ref="C28:C30"/>
    <mergeCell ref="C31:C33"/>
    <mergeCell ref="C34:C36"/>
    <mergeCell ref="C37:C39"/>
    <mergeCell ref="C40:C42"/>
    <mergeCell ref="C5:E6"/>
  </mergeCells>
  <printOptions horizontalCentered="1"/>
  <pageMargins left="0.393055555555556" right="0.393055555555556" top="0.786805555555556" bottom="0.393055555555556" header="0" footer="0"/>
  <pageSetup paperSize="9" scale="79" orientation="portrait" errors="blank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</vt:lpstr>
      <vt:lpstr>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2021-04-20T03:45:00Z</dcterms:created>
  <dcterms:modified xsi:type="dcterms:W3CDTF">2021-04-25T14:44:49Z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false</vt:bool>
  </property>
</Properties>
</file>