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 tabRatio="763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'1-1'!$A$14:$T$14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'1-2'!$A$1:$J$14</definedName>
    <definedName name="_xlnm.Print_Area" localSheetId="4">'2'!$A$1:$H$39</definedName>
    <definedName name="_xlnm.Print_Area" localSheetId="5">'2-1'!$A$1:$AI$23</definedName>
    <definedName name="_xlnm.Print_Area" localSheetId="6">'3'!$A$1:$DH$21</definedName>
    <definedName name="_xlnm.Print_Area" localSheetId="7">'3-1'!$A$1:$G$36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<sst xmlns="http://schemas.openxmlformats.org/spreadsheetml/2006/main" count="401">
  <si>
    <t>黑水县公安局</t>
  </si>
  <si>
    <t>2022年部门预算</t>
  </si>
  <si>
    <t>报送日期：2022年01月20日</t>
  </si>
  <si>
    <t>表1</t>
  </si>
  <si>
    <t>部门收支总表</t>
  </si>
  <si>
    <t>单位名称：黑水县公安局</t>
  </si>
  <si>
    <t>单位：元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</si>
  <si>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</si>
  <si>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</si>
  <si>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Arial"/>
        <charset val="134"/>
      </rPr>
      <t xml:space="preserve">              </t>
    </r>
    <r>
      <rPr>
        <sz val="10"/>
        <rFont val="宋体"/>
        <charset val="134"/>
      </rPr>
      <t>目</t>
    </r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</si>
  <si>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</si>
  <si>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一、一般公共预算拨款收入</t>
    </r>
  </si>
  <si>
    <t>一、一般公共服务支出</t>
  </si>
  <si>
    <r>
      <rPr>
        <sz val="10"/>
        <rFont val="宋体"/>
        <charset val="134"/>
      </rPr>
      <t>二、政府性基金预算拨款收入</t>
    </r>
  </si>
  <si>
    <t>二、外交支出</t>
  </si>
  <si>
    <r>
      <rPr>
        <sz val="10"/>
        <rFont val="宋体"/>
        <charset val="134"/>
      </rPr>
      <t>三、国有资本经营预算拨款收入</t>
    </r>
  </si>
  <si>
    <t>三、国防支出</t>
  </si>
  <si>
    <r>
      <rPr>
        <sz val="10"/>
        <rFont val="宋体"/>
        <charset val="134"/>
      </rPr>
      <t>四、事业收入</t>
    </r>
  </si>
  <si>
    <t>四、公共安全支出</t>
  </si>
  <si>
    <r>
      <rPr>
        <sz val="10"/>
        <rFont val="宋体"/>
        <charset val="134"/>
      </rPr>
      <t>五、事业单位经营收入</t>
    </r>
  </si>
  <si>
    <t>五、教育支出</t>
  </si>
  <si>
    <r>
      <rPr>
        <sz val="10"/>
        <rFont val="宋体"/>
        <charset val="134"/>
      </rPr>
      <t>六、其他收入</t>
    </r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</si>
  <si>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</si>
  <si>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</si>
  <si>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</si>
  <si>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</si>
  <si>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</si>
  <si>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</si>
  <si>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</si>
  <si>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</si>
  <si>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</si>
  <si>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</si>
  <si>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</si>
  <si>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</si>
  <si>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</si>
  <si>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</si>
  <si>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</si>
  <si>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</si>
  <si>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</si>
  <si>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r>
      <rPr>
        <sz val="10"/>
        <rFont val="宋体"/>
        <charset val="134"/>
      </rPr>
      <t>二十三、灾害防治及应急管理支出</t>
    </r>
    <r>
      <rPr>
        <sz val="10"/>
        <rFont val="Arial"/>
        <charset val="134"/>
      </rPr>
      <t xml:space="preserve">
</t>
    </r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</si>
  <si>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</si>
  <si>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</si>
  <si>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</si>
  <si>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</si>
  <si>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</si>
  <si>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</si>
  <si>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</si>
  <si>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</si>
  <si>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</si>
  <si>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七、用事业基金弥补收支差额</t>
    </r>
  </si>
  <si>
    <r>
      <rPr>
        <sz val="10"/>
        <rFont val="宋体"/>
        <charset val="134"/>
      </rPr>
      <t>三十一、事业单位结余分配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</si>
  <si>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八、上年结转</t>
    </r>
  </si>
  <si>
    <t>上年结转小计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</si>
  <si>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其中：转入事业基金</t>
    </r>
  </si>
  <si>
    <t xml:space="preserve"> </t>
  </si>
  <si>
    <t>三十二、结转下年</t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</si>
  <si>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</si>
  <si>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计</t>
    </r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</si>
  <si>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</si>
  <si>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</si>
  <si>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</si>
  <si>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</si>
  <si>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</si>
  <si>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</si>
  <si>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</si>
  <si>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</si>
  <si>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</si>
  <si>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</si>
  <si>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</si>
  <si>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</si>
  <si>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</si>
  <si>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</si>
  <si>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</si>
  <si>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</si>
  <si>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</si>
  <si>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</si>
  <si>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</si>
  <si>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</si>
  <si>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</si>
  <si>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</si>
  <si>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</si>
  <si>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</si>
  <si>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</si>
  <si>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</si>
  <si>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</si>
  <si>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</si>
  <si>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</si>
  <si>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</si>
  <si>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</si>
  <si>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</si>
  <si>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</si>
  <si>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</si>
  <si>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</si>
  <si>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</si>
  <si>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</si>
  <si>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</si>
  <si>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</si>
  <si>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</si>
  <si>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</si>
  <si>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</si>
  <si>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</si>
  <si>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</si>
  <si>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</si>
  <si>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</si>
  <si>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</si>
  <si>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</si>
  <si>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</si>
  <si>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</si>
  <si>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</si>
  <si>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</si>
  <si>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r>
      <rPr>
        <sz val="10"/>
        <rFont val="宋体"/>
        <charset val="134"/>
      </rPr>
      <t>黑水县公安局</t>
    </r>
  </si>
  <si>
    <r>
      <rPr>
        <sz val="10"/>
        <rFont val="宋体"/>
        <charset val="134"/>
      </rPr>
      <t>公共安全支出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</si>
  <si>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行政运行</t>
    </r>
    <r>
      <rPr>
        <sz val="10"/>
        <rFont val="Arial"/>
        <charset val="134"/>
      </rPr>
      <t>(</t>
    </r>
    <r>
      <rPr>
        <sz val="10"/>
        <rFont val="宋体"/>
        <charset val="134"/>
      </rPr>
      <t>公安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</si>
  <si>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机关事业单位基本养老保险缴费支出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</si>
  <si>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机关事业单位职业年金缴费支出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</si>
  <si>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行政单位医疗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</si>
  <si>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公务员医疗补助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</si>
  <si>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住房公积金</t>
    </r>
  </si>
  <si>
    <t>表2</t>
  </si>
  <si>
    <t>财政拨款收支总表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</si>
  <si>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</si>
  <si>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</si>
  <si>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</si>
  <si>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</si>
  <si>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一般公共预算</t>
    </r>
  </si>
  <si>
    <r>
      <rPr>
        <sz val="10"/>
        <rFont val="宋体"/>
        <charset val="134"/>
      </rPr>
      <t>政府性基金预算</t>
    </r>
  </si>
  <si>
    <r>
      <rPr>
        <sz val="10"/>
        <rFont val="宋体"/>
        <charset val="134"/>
      </rPr>
      <t>国有资本经营预算</t>
    </r>
  </si>
  <si>
    <r>
      <rPr>
        <sz val="10"/>
        <rFont val="宋体"/>
        <charset val="134"/>
      </rPr>
      <t>上年财政拨款资金结转</t>
    </r>
  </si>
  <si>
    <t>一、本年收入</t>
  </si>
  <si>
    <r>
      <rPr>
        <sz val="9"/>
        <rFont val="宋体"/>
        <charset val="134"/>
      </rPr>
      <t>一、本年支出</t>
    </r>
  </si>
  <si>
    <t xml:space="preserve">   一般公共预算拨款收入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</si>
  <si>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一般公共服务支出</t>
    </r>
  </si>
  <si>
    <t xml:space="preserve">   政府性基金预算拨款收入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</si>
  <si>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外交支出</t>
    </r>
  </si>
  <si>
    <t xml:space="preserve">   国有资本经营预算拨款收入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</si>
  <si>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国防支出</t>
    </r>
  </si>
  <si>
    <t>二、上年结转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</si>
  <si>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公共安全支出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</si>
  <si>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教育支出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</si>
  <si>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科学技术支出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</si>
  <si>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文化旅游体育与传媒支出</t>
    </r>
  </si>
  <si>
    <t xml:space="preserve">   上年财政拨款资金结转</t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</si>
  <si>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社会保障和就业支出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</si>
  <si>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社会保险基金支出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</si>
  <si>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卫生健康支出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</si>
  <si>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节能环保支出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</si>
  <si>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城乡社区支出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</si>
  <si>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农林水支出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</si>
  <si>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交通运输支出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</si>
  <si>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资源勘探信息等支出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</si>
  <si>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商业服务业等支出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</si>
  <si>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金融支出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</si>
  <si>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援助其他地区支出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</si>
  <si>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国土海洋气象等支出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</si>
  <si>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住房保障支出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</si>
  <si>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粮油物资储备支出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</si>
  <si>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国有资本经营预算支出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</si>
  <si>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灾害防治及应急管理支出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</si>
  <si>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预备费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</si>
  <si>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其他支出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</si>
  <si>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转移性支出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</si>
  <si>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债务还本支出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</si>
  <si>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债务利息支出</t>
    </r>
  </si>
  <si>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债务发行费用支出</t>
    </r>
  </si>
  <si>
    <r>
      <rPr>
        <sz val="10"/>
        <rFont val="宋体"/>
        <charset val="134"/>
      </rPr>
      <t>抗疫特别国债安排的支出</t>
    </r>
  </si>
  <si>
    <r>
      <rPr>
        <sz val="10"/>
        <rFont val="宋体"/>
        <charset val="134"/>
      </rPr>
      <t>二、结转下年</t>
    </r>
  </si>
  <si>
    <t>收      入      总      计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</si>
  <si>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</si>
  <si>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</si>
  <si>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</si>
  <si>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</si>
  <si>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</si>
  <si>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</si>
  <si>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</si>
  <si>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</si>
  <si>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</si>
  <si>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</si>
  <si>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</si>
  <si>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</si>
  <si>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</si>
  <si>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</si>
  <si>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</si>
  <si>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</si>
  <si>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</si>
  <si>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</si>
  <si>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</si>
  <si>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</si>
  <si>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</si>
  <si>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</si>
  <si>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</si>
  <si>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</si>
  <si>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</si>
  <si>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</si>
  <si>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</si>
  <si>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</si>
  <si>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</si>
  <si>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</si>
  <si>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</si>
  <si>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</si>
  <si>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</si>
  <si>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</si>
  <si>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</si>
  <si>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</si>
  <si>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</si>
  <si>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</si>
  <si>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</si>
  <si>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</si>
  <si>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</si>
  <si>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</si>
  <si>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</si>
  <si>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</si>
  <si>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</si>
  <si>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</si>
  <si>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</si>
  <si>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</si>
  <si>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</si>
  <si>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</si>
  <si>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</si>
  <si>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</si>
  <si>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</si>
  <si>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</si>
  <si>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</si>
  <si>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</si>
  <si>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</si>
  <si>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</si>
  <si>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</si>
  <si>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</si>
  <si>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</si>
  <si>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</si>
  <si>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</si>
  <si>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</si>
  <si>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</si>
  <si>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</si>
  <si>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</si>
  <si>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</si>
  <si>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</si>
  <si>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</si>
  <si>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</si>
  <si>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</si>
  <si>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</si>
  <si>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</si>
  <si>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</si>
  <si>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</si>
  <si>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</si>
  <si>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</si>
  <si>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</si>
  <si>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</si>
  <si>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</si>
  <si>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</si>
  <si>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</si>
  <si>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</si>
  <si>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</si>
  <si>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</si>
  <si>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</si>
  <si>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</si>
  <si>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</si>
  <si>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</si>
  <si>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</si>
  <si>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</si>
  <si>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</si>
  <si>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</si>
  <si>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</si>
  <si>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</si>
  <si>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</si>
  <si>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</si>
  <si>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</si>
  <si>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</si>
  <si>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</si>
  <si>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</si>
  <si>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</si>
  <si>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</si>
  <si>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</si>
  <si>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</si>
  <si>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</si>
  <si>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</si>
  <si>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</si>
  <si>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</si>
  <si>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</si>
  <si>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</si>
  <si>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</si>
  <si>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</si>
  <si>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</si>
  <si>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</si>
  <si>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</si>
  <si>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</si>
  <si>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</si>
  <si>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</si>
  <si>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</si>
  <si>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</si>
  <si>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</si>
  <si>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</si>
  <si>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</si>
  <si>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</si>
  <si>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</si>
  <si>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公安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</si>
  <si>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</si>
  <si>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</si>
  <si>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</si>
  <si>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</si>
  <si>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</si>
  <si>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</si>
  <si>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</si>
  <si>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</si>
  <si>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</si>
  <si>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</si>
  <si>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</si>
  <si>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</si>
  <si>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</si>
  <si>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</si>
  <si>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</si>
  <si>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</si>
  <si>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</si>
  <si>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</si>
  <si>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</si>
  <si>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</si>
  <si>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</si>
  <si>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</si>
  <si>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</si>
  <si>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</si>
  <si>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</si>
  <si>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</si>
  <si>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</si>
  <si>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</si>
  <si>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</si>
  <si>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</si>
  <si>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</si>
  <si>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</si>
  <si>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b/>
        <sz val="9"/>
        <color indexed="8"/>
        <rFont val="Arial"/>
        <charset val="134"/>
      </rPr>
      <t xml:space="preserve">    </t>
    </r>
    <r>
      <rPr>
        <b/>
        <sz val="9"/>
        <color indexed="8"/>
        <rFont val="宋体"/>
        <charset val="134"/>
      </rPr>
      <t>住房公积金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</si>
  <si>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</si>
  <si>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</si>
  <si>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</si>
  <si>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</si>
  <si>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</si>
  <si>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</si>
  <si>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</si>
  <si>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</si>
  <si>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</si>
  <si>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</si>
  <si>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</si>
  <si>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</si>
  <si>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</si>
  <si>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</si>
  <si>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</si>
  <si>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</si>
  <si>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</si>
  <si>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</si>
  <si>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</si>
  <si>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</si>
  <si>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</si>
  <si>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</si>
  <si>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</si>
  <si>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</si>
  <si>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</si>
  <si>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</si>
  <si>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</si>
  <si>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</si>
  <si>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</si>
  <si>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</si>
  <si>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</si>
  <si>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</si>
  <si>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</si>
  <si>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</si>
  <si>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</si>
  <si>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</si>
  <si>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</si>
  <si>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</si>
  <si>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</si>
  <si>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</si>
  <si>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</si>
  <si>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</si>
  <si>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</si>
  <si>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黑水县公安局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</si>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</sst>
</file>

<file path=xl/styles.xml><?xml version="1.0" encoding="utf-8"?>
<styleSheet xmlns="http://schemas.openxmlformats.org/spreadsheetml/2006/main">
  <numFmts count="8">
    <numFmt numFmtId="176" formatCode="#,##0.0000"/>
    <numFmt numFmtId="43" formatCode="_ * #,##0.00_ ;_ * \-#,##0.00_ ;_ * &quot;-&quot;??_ ;_ @_ "/>
    <numFmt numFmtId="177" formatCode="#,###.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_);\(#,##0\)"/>
    <numFmt numFmtId="179" formatCode="&quot;\&quot;#,##0.00_);\(&quot;\&quot;#,##0.00\)"/>
  </numFmts>
  <fonts count="52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9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6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7" fillId="28" borderId="4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20" borderId="45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43" applyNumberFormat="0" applyFill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0" borderId="48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23" borderId="49" applyNumberFormat="0" applyAlignment="0" applyProtection="0">
      <alignment vertical="center"/>
    </xf>
    <xf numFmtId="0" fontId="42" fillId="23" borderId="46" applyNumberFormat="0" applyAlignment="0" applyProtection="0">
      <alignment vertical="center"/>
    </xf>
    <xf numFmtId="0" fontId="39" fillId="15" borderId="44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50" fillId="0" borderId="50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5" fillId="0" borderId="0"/>
  </cellStyleXfs>
  <cellXfs count="271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Fill="1"/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1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/>
    </xf>
    <xf numFmtId="49" fontId="7" fillId="0" borderId="16" xfId="0" applyNumberFormat="1" applyFont="1" applyFill="1" applyBorder="1" applyAlignment="1" applyProtection="1">
      <alignment vertical="center" wrapText="1"/>
    </xf>
    <xf numFmtId="3" fontId="7" fillId="0" borderId="17" xfId="0" applyNumberFormat="1" applyFont="1" applyBorder="1" applyAlignment="1" applyProtection="1">
      <alignment vertical="center" wrapText="1"/>
    </xf>
    <xf numFmtId="3" fontId="7" fillId="0" borderId="6" xfId="0" applyNumberFormat="1" applyFont="1" applyBorder="1" applyAlignment="1" applyProtection="1">
      <alignment vertical="center" wrapText="1"/>
    </xf>
    <xf numFmtId="3" fontId="7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 applyProtection="1">
      <alignment vertical="center" wrapText="1"/>
    </xf>
    <xf numFmtId="1" fontId="7" fillId="0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7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/>
    <xf numFmtId="0" fontId="7" fillId="0" borderId="16" xfId="0" applyNumberFormat="1" applyFont="1" applyFill="1" applyBorder="1" applyAlignment="1" applyProtection="1">
      <alignment horizontal="center" vertical="center" wrapText="1"/>
    </xf>
    <xf numFmtId="1" fontId="7" fillId="0" borderId="1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1" fontId="7" fillId="0" borderId="19" xfId="0" applyNumberFormat="1" applyFont="1" applyFill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vertical="center" wrapText="1"/>
    </xf>
    <xf numFmtId="3" fontId="7" fillId="0" borderId="21" xfId="0" applyNumberFormat="1" applyFont="1" applyBorder="1" applyAlignment="1" applyProtection="1">
      <alignment vertical="center" wrapText="1"/>
    </xf>
    <xf numFmtId="3" fontId="7" fillId="0" borderId="22" xfId="0" applyNumberFormat="1" applyFont="1" applyBorder="1" applyAlignment="1" applyProtection="1">
      <alignment vertical="center" wrapText="1"/>
    </xf>
    <xf numFmtId="3" fontId="7" fillId="0" borderId="7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" fontId="7" fillId="0" borderId="9" xfId="0" applyNumberFormat="1" applyFont="1" applyFill="1" applyBorder="1" applyAlignment="1" applyProtection="1">
      <alignment horizontal="center" vertical="center"/>
    </xf>
    <xf numFmtId="1" fontId="7" fillId="0" borderId="9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/>
    </xf>
    <xf numFmtId="43" fontId="18" fillId="0" borderId="9" xfId="0" applyNumberFormat="1" applyFont="1" applyFill="1" applyBorder="1" applyAlignment="1">
      <alignment horizontal="center" vertical="center"/>
    </xf>
    <xf numFmtId="43" fontId="18" fillId="0" borderId="15" xfId="0" applyNumberFormat="1" applyFont="1" applyFill="1" applyBorder="1" applyAlignment="1">
      <alignment vertical="center"/>
    </xf>
    <xf numFmtId="43" fontId="18" fillId="0" borderId="9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 applyProtection="1">
      <alignment horizontal="left"/>
    </xf>
    <xf numFmtId="1" fontId="7" fillId="0" borderId="23" xfId="0" applyNumberFormat="1" applyFont="1" applyFill="1" applyBorder="1" applyAlignment="1" applyProtection="1">
      <alignment horizontal="center" vertical="center" wrapText="1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3" fontId="7" fillId="0" borderId="24" xfId="0" applyNumberFormat="1" applyFont="1" applyBorder="1" applyAlignment="1" applyProtection="1">
      <alignment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1" fontId="7" fillId="0" borderId="1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left" vertical="center"/>
    </xf>
    <xf numFmtId="43" fontId="19" fillId="0" borderId="9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>
      <alignment horizontal="left" vertical="center"/>
    </xf>
    <xf numFmtId="43" fontId="19" fillId="0" borderId="9" xfId="0" applyNumberFormat="1" applyFont="1" applyFill="1" applyBorder="1" applyAlignment="1" applyProtection="1">
      <alignment horizontal="center" vertical="center"/>
    </xf>
    <xf numFmtId="0" fontId="20" fillId="0" borderId="9" xfId="0" applyNumberFormat="1" applyFont="1" applyFill="1" applyBorder="1" applyAlignment="1">
      <alignment horizontal="left" vertical="center"/>
    </xf>
    <xf numFmtId="1" fontId="18" fillId="0" borderId="9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left" vertical="center"/>
    </xf>
    <xf numFmtId="1" fontId="21" fillId="0" borderId="9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centerContinuous" vertical="center"/>
    </xf>
    <xf numFmtId="0" fontId="7" fillId="3" borderId="0" xfId="0" applyNumberFormat="1" applyFont="1" applyFill="1" applyAlignment="1"/>
    <xf numFmtId="0" fontId="7" fillId="0" borderId="24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3" borderId="24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3" borderId="24" xfId="0" applyNumberFormat="1" applyFont="1" applyFill="1" applyBorder="1" applyAlignment="1">
      <alignment horizontal="center" vertical="center" wrapText="1"/>
    </xf>
    <xf numFmtId="49" fontId="19" fillId="0" borderId="26" xfId="0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Fill="1" applyBorder="1" applyAlignment="1" applyProtection="1">
      <alignment horizontal="left" vertical="center" wrapText="1"/>
    </xf>
    <xf numFmtId="43" fontId="19" fillId="0" borderId="9" xfId="0" applyNumberFormat="1" applyFont="1" applyBorder="1" applyAlignment="1" applyProtection="1">
      <alignment horizontal="center" vertical="center" shrinkToFit="1"/>
    </xf>
    <xf numFmtId="0" fontId="18" fillId="0" borderId="16" xfId="0" applyNumberFormat="1" applyFont="1" applyFill="1" applyBorder="1" applyAlignment="1">
      <alignment horizontal="left" vertical="center"/>
    </xf>
    <xf numFmtId="43" fontId="18" fillId="0" borderId="8" xfId="0" applyNumberFormat="1" applyFont="1" applyFill="1" applyBorder="1" applyAlignment="1">
      <alignment horizontal="center" vertical="center" shrinkToFit="1"/>
    </xf>
    <xf numFmtId="43" fontId="19" fillId="0" borderId="24" xfId="0" applyNumberFormat="1" applyFont="1" applyFill="1" applyBorder="1" applyAlignment="1" applyProtection="1">
      <alignment horizontal="center" vertical="center" shrinkToFit="1"/>
    </xf>
    <xf numFmtId="0" fontId="22" fillId="0" borderId="0" xfId="0" applyNumberFormat="1" applyFont="1" applyFill="1"/>
    <xf numFmtId="0" fontId="0" fillId="0" borderId="0" xfId="0" applyNumberFormat="1" applyFont="1" applyFill="1" applyBorder="1"/>
    <xf numFmtId="0" fontId="22" fillId="0" borderId="0" xfId="0" applyNumberFormat="1" applyFont="1" applyFill="1" applyBorder="1"/>
    <xf numFmtId="0" fontId="22" fillId="3" borderId="0" xfId="0" applyNumberFormat="1" applyFont="1" applyFill="1" applyBorder="1"/>
    <xf numFmtId="0" fontId="23" fillId="3" borderId="0" xfId="0" applyNumberFormat="1" applyFont="1" applyFill="1"/>
    <xf numFmtId="0" fontId="23" fillId="3" borderId="0" xfId="0" applyNumberFormat="1" applyFont="1" applyFill="1" applyBorder="1"/>
    <xf numFmtId="43" fontId="18" fillId="0" borderId="23" xfId="0" applyNumberFormat="1" applyFont="1" applyFill="1" applyBorder="1" applyAlignment="1">
      <alignment horizontal="center" vertical="center" shrinkToFit="1"/>
    </xf>
    <xf numFmtId="178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Alignment="1">
      <alignment horizontal="center" vertical="center"/>
    </xf>
    <xf numFmtId="178" fontId="18" fillId="3" borderId="0" xfId="0" applyNumberFormat="1" applyFont="1" applyFill="1" applyBorder="1" applyAlignment="1">
      <alignment horizontal="center" vertical="center"/>
    </xf>
    <xf numFmtId="178" fontId="18" fillId="3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 applyProtection="1"/>
    <xf numFmtId="0" fontId="23" fillId="0" borderId="0" xfId="0" applyNumberFormat="1" applyFont="1" applyFill="1" applyBorder="1"/>
    <xf numFmtId="0" fontId="0" fillId="3" borderId="24" xfId="0" applyNumberFormat="1" applyFont="1" applyFill="1" applyBorder="1" applyAlignment="1">
      <alignment horizontal="center" vertical="center" wrapText="1"/>
    </xf>
    <xf numFmtId="43" fontId="19" fillId="0" borderId="24" xfId="0" applyNumberFormat="1" applyFont="1" applyFill="1" applyBorder="1" applyAlignment="1" applyProtection="1">
      <alignment horizontal="center" vertical="center" wrapText="1"/>
    </xf>
    <xf numFmtId="0" fontId="0" fillId="3" borderId="2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3" fontId="18" fillId="0" borderId="9" xfId="0" applyNumberFormat="1" applyFont="1" applyFill="1" applyBorder="1" applyAlignment="1">
      <alignment horizontal="center" vertical="center" shrinkToFit="1"/>
    </xf>
    <xf numFmtId="43" fontId="18" fillId="0" borderId="8" xfId="0" applyNumberFormat="1" applyFont="1" applyFill="1" applyBorder="1" applyAlignment="1">
      <alignment horizontal="center" vertical="center"/>
    </xf>
    <xf numFmtId="43" fontId="19" fillId="0" borderId="5" xfId="0" applyNumberFormat="1" applyFont="1" applyFill="1" applyBorder="1" applyAlignment="1" applyProtection="1">
      <alignment horizontal="center" vertical="center" wrapText="1"/>
    </xf>
    <xf numFmtId="43" fontId="19" fillId="0" borderId="7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49" fontId="19" fillId="0" borderId="24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43" fontId="24" fillId="0" borderId="9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4" fontId="24" fillId="0" borderId="12" xfId="0" applyNumberFormat="1" applyFont="1" applyFill="1" applyBorder="1" applyAlignment="1" applyProtection="1">
      <alignment horizontal="center" vertical="center"/>
    </xf>
    <xf numFmtId="4" fontId="24" fillId="0" borderId="12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>
      <alignment vertical="center"/>
    </xf>
    <xf numFmtId="43" fontId="24" fillId="0" borderId="26" xfId="0" applyNumberFormat="1" applyFont="1" applyBorder="1" applyAlignment="1" applyProtection="1">
      <alignment vertical="center" wrapText="1"/>
    </xf>
    <xf numFmtId="0" fontId="19" fillId="0" borderId="23" xfId="0" applyNumberFormat="1" applyFont="1" applyFill="1" applyBorder="1" applyAlignment="1">
      <alignment vertical="center"/>
    </xf>
    <xf numFmtId="3" fontId="24" fillId="0" borderId="26" xfId="0" applyNumberFormat="1" applyFont="1" applyBorder="1" applyAlignment="1" applyProtection="1">
      <alignment vertical="center" wrapText="1"/>
    </xf>
    <xf numFmtId="43" fontId="24" fillId="0" borderId="24" xfId="0" applyNumberFormat="1" applyFont="1" applyBorder="1" applyAlignment="1">
      <alignment vertical="center" wrapText="1"/>
    </xf>
    <xf numFmtId="177" fontId="24" fillId="0" borderId="25" xfId="0" applyNumberFormat="1" applyFont="1" applyBorder="1" applyAlignment="1" applyProtection="1">
      <alignment vertical="center" wrapText="1"/>
    </xf>
    <xf numFmtId="43" fontId="24" fillId="0" borderId="30" xfId="0" applyNumberFormat="1" applyFont="1" applyBorder="1" applyAlignment="1" applyProtection="1">
      <alignment vertical="center" wrapText="1"/>
    </xf>
    <xf numFmtId="3" fontId="24" fillId="0" borderId="30" xfId="0" applyNumberFormat="1" applyFont="1" applyBorder="1" applyAlignment="1" applyProtection="1">
      <alignment vertical="center" wrapText="1"/>
    </xf>
    <xf numFmtId="43" fontId="24" fillId="0" borderId="31" xfId="0" applyNumberFormat="1" applyFont="1" applyBorder="1" applyAlignment="1" applyProtection="1">
      <alignment vertical="center" wrapText="1"/>
    </xf>
    <xf numFmtId="43" fontId="24" fillId="0" borderId="32" xfId="0" applyNumberFormat="1" applyFont="1" applyBorder="1" applyAlignment="1" applyProtection="1">
      <alignment vertical="center" wrapText="1"/>
    </xf>
    <xf numFmtId="1" fontId="9" fillId="0" borderId="16" xfId="0" applyNumberFormat="1" applyFont="1" applyFill="1" applyBorder="1" applyAlignment="1">
      <alignment vertical="center"/>
    </xf>
    <xf numFmtId="43" fontId="24" fillId="0" borderId="33" xfId="0" applyNumberFormat="1" applyFont="1" applyBorder="1" applyAlignment="1" applyProtection="1">
      <alignment vertical="center" wrapText="1"/>
    </xf>
    <xf numFmtId="43" fontId="24" fillId="0" borderId="34" xfId="0" applyNumberFormat="1" applyFont="1" applyBorder="1" applyAlignment="1" applyProtection="1">
      <alignment vertical="center" wrapText="1"/>
    </xf>
    <xf numFmtId="3" fontId="24" fillId="0" borderId="34" xfId="0" applyNumberFormat="1" applyFont="1" applyBorder="1" applyAlignment="1" applyProtection="1">
      <alignment vertical="center" wrapText="1"/>
    </xf>
    <xf numFmtId="177" fontId="24" fillId="0" borderId="35" xfId="0" applyNumberFormat="1" applyFont="1" applyBorder="1" applyAlignment="1" applyProtection="1">
      <alignment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43" fontId="24" fillId="0" borderId="31" xfId="0" applyNumberFormat="1" applyFont="1" applyBorder="1" applyAlignment="1">
      <alignment vertical="center" wrapText="1"/>
    </xf>
    <xf numFmtId="0" fontId="24" fillId="0" borderId="23" xfId="0" applyNumberFormat="1" applyFont="1" applyFill="1" applyBorder="1" applyAlignment="1">
      <alignment horizontal="center" vertical="center"/>
    </xf>
    <xf numFmtId="43" fontId="24" fillId="0" borderId="32" xfId="0" applyNumberFormat="1" applyFont="1" applyBorder="1" applyAlignment="1">
      <alignment vertical="center" wrapText="1"/>
    </xf>
    <xf numFmtId="3" fontId="24" fillId="0" borderId="32" xfId="0" applyNumberFormat="1" applyFont="1" applyBorder="1" applyAlignment="1">
      <alignment vertical="center" wrapText="1"/>
    </xf>
    <xf numFmtId="177" fontId="24" fillId="0" borderId="20" xfId="0" applyNumberFormat="1" applyFont="1" applyBorder="1" applyAlignment="1">
      <alignment vertical="center" wrapText="1"/>
    </xf>
    <xf numFmtId="177" fontId="24" fillId="0" borderId="36" xfId="0" applyNumberFormat="1" applyFont="1" applyBorder="1" applyAlignment="1">
      <alignment vertical="center" wrapText="1"/>
    </xf>
    <xf numFmtId="0" fontId="24" fillId="0" borderId="23" xfId="0" applyNumberFormat="1" applyFont="1" applyFill="1" applyBorder="1" applyAlignment="1">
      <alignment vertical="center"/>
    </xf>
    <xf numFmtId="3" fontId="24" fillId="0" borderId="31" xfId="0" applyNumberFormat="1" applyFont="1" applyBorder="1" applyAlignment="1" applyProtection="1">
      <alignment vertical="center" wrapText="1"/>
    </xf>
    <xf numFmtId="177" fontId="24" fillId="0" borderId="23" xfId="0" applyNumberFormat="1" applyFont="1" applyBorder="1" applyAlignment="1" applyProtection="1">
      <alignment vertical="center" wrapText="1"/>
    </xf>
    <xf numFmtId="177" fontId="24" fillId="0" borderId="37" xfId="0" applyNumberFormat="1" applyFont="1" applyBorder="1" applyAlignment="1" applyProtection="1">
      <alignment vertical="center" wrapText="1"/>
    </xf>
    <xf numFmtId="43" fontId="24" fillId="0" borderId="31" xfId="0" applyNumberFormat="1" applyFont="1" applyBorder="1" applyAlignment="1">
      <alignment horizontal="right" vertical="center" wrapText="1"/>
    </xf>
    <xf numFmtId="43" fontId="24" fillId="0" borderId="33" xfId="0" applyNumberFormat="1" applyFont="1" applyBorder="1" applyAlignment="1">
      <alignment vertical="center" wrapText="1"/>
    </xf>
    <xf numFmtId="3" fontId="24" fillId="0" borderId="33" xfId="0" applyNumberFormat="1" applyFont="1" applyBorder="1" applyAlignment="1">
      <alignment vertical="center" wrapText="1"/>
    </xf>
    <xf numFmtId="177" fontId="24" fillId="0" borderId="19" xfId="0" applyNumberFormat="1" applyFont="1" applyBorder="1" applyAlignment="1">
      <alignment vertical="center" wrapText="1"/>
    </xf>
    <xf numFmtId="177" fontId="24" fillId="0" borderId="38" xfId="0" applyNumberFormat="1" applyFont="1" applyBorder="1" applyAlignment="1">
      <alignment vertical="center" wrapText="1"/>
    </xf>
    <xf numFmtId="43" fontId="24" fillId="0" borderId="34" xfId="0" applyNumberFormat="1" applyFont="1" applyBorder="1" applyAlignment="1">
      <alignment horizontal="right" vertical="center" wrapText="1"/>
    </xf>
    <xf numFmtId="43" fontId="24" fillId="0" borderId="34" xfId="0" applyNumberFormat="1" applyFont="1" applyBorder="1" applyAlignment="1">
      <alignment vertical="center" wrapText="1"/>
    </xf>
    <xf numFmtId="3" fontId="24" fillId="0" borderId="34" xfId="0" applyNumberFormat="1" applyFont="1" applyBorder="1" applyAlignment="1">
      <alignment vertical="center" wrapText="1"/>
    </xf>
    <xf numFmtId="177" fontId="24" fillId="0" borderId="39" xfId="0" applyNumberFormat="1" applyFont="1" applyBorder="1" applyAlignment="1">
      <alignment vertical="center" wrapText="1"/>
    </xf>
    <xf numFmtId="177" fontId="24" fillId="0" borderId="40" xfId="0" applyNumberFormat="1" applyFont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/>
    <xf numFmtId="0" fontId="23" fillId="0" borderId="0" xfId="0" applyNumberFormat="1" applyFont="1" applyFill="1" applyAlignment="1">
      <alignment horizontal="center"/>
    </xf>
    <xf numFmtId="1" fontId="25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3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24" fillId="3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left" vertical="center" wrapText="1"/>
    </xf>
    <xf numFmtId="43" fontId="24" fillId="0" borderId="9" xfId="0" applyNumberFormat="1" applyFont="1" applyBorder="1" applyAlignment="1" applyProtection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3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 applyProtection="1">
      <alignment horizontal="center" vertical="center" wrapText="1"/>
    </xf>
    <xf numFmtId="3" fontId="7" fillId="0" borderId="9" xfId="0" applyNumberFormat="1" applyFont="1" applyBorder="1" applyAlignment="1" applyProtection="1">
      <alignment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9" fontId="7" fillId="0" borderId="8" xfId="0" applyNumberFormat="1" applyFont="1" applyFill="1" applyBorder="1" applyAlignment="1" applyProtection="1">
      <alignment horizontal="center" vertical="center" wrapText="1"/>
    </xf>
    <xf numFmtId="0" fontId="7" fillId="3" borderId="9" xfId="0" applyNumberFormat="1" applyFont="1" applyFill="1" applyBorder="1" applyAlignment="1" applyProtection="1">
      <alignment horizontal="center" vertical="center" wrapText="1"/>
    </xf>
    <xf numFmtId="0" fontId="7" fillId="0" borderId="29" xfId="0" applyNumberFormat="1" applyFont="1" applyFill="1" applyBorder="1" applyAlignment="1" applyProtection="1">
      <alignment horizontal="center" vertical="center" wrapText="1"/>
    </xf>
    <xf numFmtId="179" fontId="7" fillId="0" borderId="41" xfId="0" applyNumberFormat="1" applyFont="1" applyFill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3" fontId="7" fillId="0" borderId="8" xfId="0" applyNumberFormat="1" applyFont="1" applyBorder="1" applyAlignment="1" applyProtection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43" fontId="24" fillId="0" borderId="1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vertical="center"/>
    </xf>
    <xf numFmtId="43" fontId="24" fillId="0" borderId="9" xfId="0" applyNumberFormat="1" applyFont="1" applyFill="1" applyBorder="1"/>
    <xf numFmtId="0" fontId="9" fillId="0" borderId="23" xfId="0" applyNumberFormat="1" applyFont="1" applyFill="1" applyBorder="1" applyAlignment="1">
      <alignment vertical="center"/>
    </xf>
    <xf numFmtId="43" fontId="24" fillId="0" borderId="24" xfId="0" applyNumberFormat="1" applyFont="1" applyBorder="1" applyAlignment="1" applyProtection="1">
      <alignment vertical="center" wrapText="1"/>
    </xf>
    <xf numFmtId="43" fontId="24" fillId="0" borderId="42" xfId="0" applyNumberFormat="1" applyFont="1" applyBorder="1" applyAlignment="1" applyProtection="1">
      <alignment vertical="center" wrapText="1"/>
    </xf>
    <xf numFmtId="1" fontId="24" fillId="0" borderId="16" xfId="0" applyNumberFormat="1" applyFont="1" applyFill="1" applyBorder="1" applyAlignment="1">
      <alignment vertical="center"/>
    </xf>
    <xf numFmtId="0" fontId="24" fillId="0" borderId="16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43" fontId="9" fillId="0" borderId="31" xfId="0" applyNumberFormat="1" applyFont="1" applyBorder="1" applyAlignment="1" applyProtection="1">
      <alignment vertical="center" wrapText="1"/>
    </xf>
    <xf numFmtId="1" fontId="27" fillId="0" borderId="0" xfId="0" applyNumberFormat="1" applyFont="1" applyFill="1"/>
    <xf numFmtId="177" fontId="26" fillId="0" borderId="28" xfId="0" applyNumberFormat="1" applyFont="1" applyBorder="1" applyAlignment="1"/>
    <xf numFmtId="177" fontId="23" fillId="0" borderId="0" xfId="0" applyNumberFormat="1" applyFont="1" applyBorder="1" applyAlignment="1"/>
    <xf numFmtId="1" fontId="28" fillId="0" borderId="0" xfId="0" applyNumberFormat="1" applyFont="1" applyFill="1"/>
    <xf numFmtId="176" fontId="29" fillId="0" borderId="0" xfId="0" applyNumberFormat="1" applyFont="1" applyFill="1" applyAlignment="1" applyProtection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6" sqref="A6"/>
    </sheetView>
  </sheetViews>
  <sheetFormatPr defaultColWidth="9.16666666666667" defaultRowHeight="10.8" outlineLevelRow="7"/>
  <cols>
    <col min="1" max="1" width="163.833333333333" customWidth="1"/>
  </cols>
  <sheetData>
    <row r="1" ht="15.6" spans="1:1">
      <c r="A1" s="265"/>
    </row>
    <row r="3" ht="102" customHeight="1" spans="1:1">
      <c r="A3" s="266" t="s">
        <v>0</v>
      </c>
    </row>
    <row r="4" ht="107.25" customHeight="1" spans="1:1">
      <c r="A4" s="267" t="s">
        <v>1</v>
      </c>
    </row>
    <row r="5" ht="409.5" hidden="1" customHeight="1" spans="1:1">
      <c r="A5" s="268"/>
    </row>
    <row r="6" ht="29.25" customHeight="1" spans="1:1">
      <c r="A6" s="269"/>
    </row>
    <row r="7" ht="78" customHeight="1"/>
    <row r="8" ht="82.5" customHeight="1" spans="1:1">
      <c r="A8" s="27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tabSelected="1" workbookViewId="0">
      <selection activeCell="F12" sqref="F12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362</v>
      </c>
      <c r="I1" s="70"/>
    </row>
    <row r="2" ht="25.5" customHeight="1" spans="1:9">
      <c r="A2" s="13" t="s">
        <v>363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51" t="s">
        <v>5</v>
      </c>
      <c r="B3" s="52"/>
      <c r="C3" s="52"/>
      <c r="D3" s="52"/>
      <c r="E3" s="52"/>
      <c r="F3" s="52"/>
      <c r="G3" s="52"/>
      <c r="H3" s="16" t="s">
        <v>6</v>
      </c>
      <c r="I3" s="70"/>
    </row>
    <row r="4" ht="20.1" customHeight="1" spans="1:9">
      <c r="A4" s="53" t="s">
        <v>364</v>
      </c>
      <c r="B4" s="53" t="s">
        <v>365</v>
      </c>
      <c r="C4" s="21" t="s">
        <v>366</v>
      </c>
      <c r="D4" s="21"/>
      <c r="E4" s="21"/>
      <c r="F4" s="21"/>
      <c r="G4" s="21"/>
      <c r="H4" s="21"/>
      <c r="I4" s="70"/>
    </row>
    <row r="5" ht="20.1" customHeight="1" spans="1:9">
      <c r="A5" s="53"/>
      <c r="B5" s="53"/>
      <c r="C5" s="80" t="s">
        <v>61</v>
      </c>
      <c r="D5" s="24" t="s">
        <v>233</v>
      </c>
      <c r="E5" s="21" t="s">
        <v>367</v>
      </c>
      <c r="F5" s="21"/>
      <c r="G5" s="21"/>
      <c r="H5" s="81" t="s">
        <v>238</v>
      </c>
      <c r="I5" s="70"/>
    </row>
    <row r="6" ht="33.75" customHeight="1" spans="1:9">
      <c r="A6" s="29"/>
      <c r="B6" s="29"/>
      <c r="C6" s="80"/>
      <c r="D6" s="24"/>
      <c r="E6" s="24" t="s">
        <v>76</v>
      </c>
      <c r="F6" s="24" t="s">
        <v>368</v>
      </c>
      <c r="G6" s="24" t="s">
        <v>369</v>
      </c>
      <c r="H6" s="81"/>
      <c r="I6" s="70"/>
    </row>
    <row r="7" ht="25" customHeight="1" spans="1:9">
      <c r="A7" s="82" t="s">
        <v>85</v>
      </c>
      <c r="B7" s="82" t="s">
        <v>370</v>
      </c>
      <c r="C7" s="83">
        <f>E7</f>
        <v>60000</v>
      </c>
      <c r="D7" s="83">
        <v>0</v>
      </c>
      <c r="E7" s="83">
        <f>SUM(F7:H7)</f>
        <v>60000</v>
      </c>
      <c r="F7" s="83">
        <v>0</v>
      </c>
      <c r="G7" s="83">
        <v>50000</v>
      </c>
      <c r="H7" s="84">
        <v>10000</v>
      </c>
      <c r="I7" s="70"/>
    </row>
    <row r="8" ht="25" customHeight="1" spans="1:9">
      <c r="A8" s="82">
        <v>116101</v>
      </c>
      <c r="B8" s="82" t="s">
        <v>371</v>
      </c>
      <c r="C8" s="83">
        <f>E8</f>
        <v>60000</v>
      </c>
      <c r="D8" s="83">
        <v>0</v>
      </c>
      <c r="E8" s="83">
        <f>SUM(F8:H8)</f>
        <v>60000</v>
      </c>
      <c r="F8" s="83">
        <v>0</v>
      </c>
      <c r="G8" s="83">
        <v>50000</v>
      </c>
      <c r="H8" s="85">
        <v>10000</v>
      </c>
      <c r="I8" s="78"/>
    </row>
    <row r="9" ht="20.1" customHeight="1" spans="1:9">
      <c r="A9" s="68"/>
      <c r="B9" s="68"/>
      <c r="C9" s="68"/>
      <c r="D9" s="68"/>
      <c r="E9" s="69"/>
      <c r="F9" s="68"/>
      <c r="G9" s="68"/>
      <c r="H9" s="70"/>
      <c r="I9" s="70"/>
    </row>
    <row r="10" ht="20.1" customHeight="1" spans="1:9">
      <c r="A10" s="71"/>
      <c r="B10" s="71"/>
      <c r="C10" s="71"/>
      <c r="D10" s="71"/>
      <c r="E10" s="72"/>
      <c r="F10" s="73"/>
      <c r="G10" s="73"/>
      <c r="H10" s="70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4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2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4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2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6"/>
      <c r="F19" s="71"/>
      <c r="G19" s="71"/>
      <c r="H19" s="75"/>
      <c r="I19" s="75"/>
    </row>
    <row r="20" ht="20.1" customHeight="1" spans="1:9">
      <c r="A20" s="71"/>
      <c r="B20" s="71"/>
      <c r="C20" s="71"/>
      <c r="D20" s="71"/>
      <c r="E20" s="74"/>
      <c r="F20" s="71"/>
      <c r="G20" s="71"/>
      <c r="H20" s="75"/>
      <c r="I20" s="75"/>
    </row>
    <row r="21" ht="20.1" customHeight="1" spans="1:9">
      <c r="A21" s="74"/>
      <c r="B21" s="74"/>
      <c r="C21" s="74"/>
      <c r="D21" s="74"/>
      <c r="E21" s="74"/>
      <c r="F21" s="71"/>
      <c r="G21" s="71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  <row r="31" ht="20.1" customHeight="1" spans="1:9">
      <c r="A31" s="75"/>
      <c r="B31" s="75"/>
      <c r="C31" s="75"/>
      <c r="D31" s="75"/>
      <c r="E31" s="77"/>
      <c r="F31" s="75"/>
      <c r="G31" s="75"/>
      <c r="H31" s="75"/>
      <c r="I31" s="7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372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373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79" t="s">
        <v>5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60</v>
      </c>
      <c r="B4" s="18"/>
      <c r="C4" s="18"/>
      <c r="D4" s="18"/>
      <c r="E4" s="19"/>
      <c r="F4" s="20" t="s">
        <v>374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69</v>
      </c>
      <c r="B5" s="18"/>
      <c r="C5" s="19"/>
      <c r="D5" s="22" t="s">
        <v>70</v>
      </c>
      <c r="E5" s="23" t="s">
        <v>109</v>
      </c>
      <c r="F5" s="24" t="s">
        <v>61</v>
      </c>
      <c r="G5" s="24" t="s">
        <v>105</v>
      </c>
      <c r="H5" s="21" t="s">
        <v>106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81</v>
      </c>
      <c r="B6" s="26" t="s">
        <v>82</v>
      </c>
      <c r="C6" s="27" t="s">
        <v>83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81</v>
      </c>
      <c r="B7" s="32" t="s">
        <v>82</v>
      </c>
      <c r="C7" s="32" t="s">
        <v>83</v>
      </c>
      <c r="D7" s="32" t="s">
        <v>358</v>
      </c>
      <c r="E7" s="32" t="s">
        <v>375</v>
      </c>
      <c r="F7" s="33">
        <f>SUM(G7,H7)</f>
        <v>0</v>
      </c>
      <c r="G7" s="34" t="s">
        <v>376</v>
      </c>
      <c r="H7" s="35" t="s">
        <v>377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49"/>
      <c r="B1" s="49"/>
      <c r="C1" s="49"/>
      <c r="D1" s="49"/>
      <c r="E1" s="50"/>
      <c r="F1" s="49"/>
      <c r="G1" s="49"/>
      <c r="H1" s="16" t="s">
        <v>378</v>
      </c>
      <c r="I1" s="70"/>
    </row>
    <row r="2" ht="25.5" customHeight="1" spans="1:9">
      <c r="A2" s="13" t="s">
        <v>379</v>
      </c>
      <c r="B2" s="13"/>
      <c r="C2" s="13"/>
      <c r="D2" s="13"/>
      <c r="E2" s="13"/>
      <c r="F2" s="13"/>
      <c r="G2" s="13"/>
      <c r="H2" s="13"/>
      <c r="I2" s="70"/>
    </row>
    <row r="3" ht="20.1" customHeight="1" spans="1:9">
      <c r="A3" s="51" t="s">
        <v>5</v>
      </c>
      <c r="B3" s="52"/>
      <c r="C3" s="52"/>
      <c r="D3" s="52"/>
      <c r="E3" s="52"/>
      <c r="F3" s="52"/>
      <c r="G3" s="52"/>
      <c r="H3" s="16" t="s">
        <v>6</v>
      </c>
      <c r="I3" s="70"/>
    </row>
    <row r="4" ht="20.1" customHeight="1" spans="1:9">
      <c r="A4" s="53" t="s">
        <v>364</v>
      </c>
      <c r="B4" s="53" t="s">
        <v>365</v>
      </c>
      <c r="C4" s="21" t="s">
        <v>366</v>
      </c>
      <c r="D4" s="21"/>
      <c r="E4" s="31"/>
      <c r="F4" s="31"/>
      <c r="G4" s="31"/>
      <c r="H4" s="21"/>
      <c r="I4" s="70"/>
    </row>
    <row r="5" ht="20.1" customHeight="1" spans="1:9">
      <c r="A5" s="53"/>
      <c r="B5" s="53"/>
      <c r="C5" s="54" t="s">
        <v>61</v>
      </c>
      <c r="D5" s="23" t="s">
        <v>233</v>
      </c>
      <c r="E5" s="55" t="s">
        <v>367</v>
      </c>
      <c r="F5" s="56"/>
      <c r="G5" s="57"/>
      <c r="H5" s="58" t="s">
        <v>238</v>
      </c>
      <c r="I5" s="70"/>
    </row>
    <row r="6" ht="33.75" customHeight="1" spans="1:9">
      <c r="A6" s="29"/>
      <c r="B6" s="29"/>
      <c r="C6" s="59"/>
      <c r="D6" s="30"/>
      <c r="E6" s="60" t="s">
        <v>76</v>
      </c>
      <c r="F6" s="61" t="s">
        <v>368</v>
      </c>
      <c r="G6" s="62" t="s">
        <v>369</v>
      </c>
      <c r="H6" s="63"/>
      <c r="I6" s="70"/>
    </row>
    <row r="7" ht="20.1" customHeight="1" spans="1:9">
      <c r="A7" s="32" t="s">
        <v>358</v>
      </c>
      <c r="B7" s="32" t="s">
        <v>380</v>
      </c>
      <c r="C7" s="64">
        <f>SUM(D7,E7,H7)</f>
        <v>0</v>
      </c>
      <c r="D7" s="65" t="s">
        <v>381</v>
      </c>
      <c r="E7" s="65">
        <f>SUM(F7,G7)</f>
        <v>0</v>
      </c>
      <c r="F7" s="65" t="s">
        <v>382</v>
      </c>
      <c r="G7" s="66" t="s">
        <v>383</v>
      </c>
      <c r="H7" s="67" t="s">
        <v>384</v>
      </c>
      <c r="I7" s="78"/>
    </row>
    <row r="8" ht="20.1" customHeight="1" spans="1:9">
      <c r="A8" s="68"/>
      <c r="B8" s="68"/>
      <c r="C8" s="68"/>
      <c r="D8" s="68"/>
      <c r="E8" s="69"/>
      <c r="F8" s="68"/>
      <c r="G8" s="68"/>
      <c r="H8" s="70"/>
      <c r="I8" s="70"/>
    </row>
    <row r="9" ht="20.1" customHeight="1" spans="1:9">
      <c r="A9" s="71"/>
      <c r="B9" s="71"/>
      <c r="C9" s="71"/>
      <c r="D9" s="71"/>
      <c r="E9" s="72"/>
      <c r="F9" s="73"/>
      <c r="G9" s="73"/>
      <c r="H9" s="70"/>
      <c r="I9" s="75"/>
    </row>
    <row r="10" ht="20.1" customHeight="1" spans="1:9">
      <c r="A10" s="71"/>
      <c r="B10" s="71"/>
      <c r="C10" s="71"/>
      <c r="D10" s="71"/>
      <c r="E10" s="74"/>
      <c r="F10" s="71"/>
      <c r="G10" s="71"/>
      <c r="H10" s="75"/>
      <c r="I10" s="75"/>
    </row>
    <row r="11" ht="20.1" customHeight="1" spans="1:9">
      <c r="A11" s="71"/>
      <c r="B11" s="71"/>
      <c r="C11" s="71"/>
      <c r="D11" s="71"/>
      <c r="E11" s="74"/>
      <c r="F11" s="71"/>
      <c r="G11" s="71"/>
      <c r="H11" s="75"/>
      <c r="I11" s="75"/>
    </row>
    <row r="12" ht="20.1" customHeight="1" spans="1:9">
      <c r="A12" s="71"/>
      <c r="B12" s="71"/>
      <c r="C12" s="71"/>
      <c r="D12" s="71"/>
      <c r="E12" s="72"/>
      <c r="F12" s="71"/>
      <c r="G12" s="71"/>
      <c r="H12" s="75"/>
      <c r="I12" s="75"/>
    </row>
    <row r="13" ht="20.1" customHeight="1" spans="1:9">
      <c r="A13" s="71"/>
      <c r="B13" s="71"/>
      <c r="C13" s="71"/>
      <c r="D13" s="71"/>
      <c r="E13" s="72"/>
      <c r="F13" s="71"/>
      <c r="G13" s="71"/>
      <c r="H13" s="75"/>
      <c r="I13" s="75"/>
    </row>
    <row r="14" ht="20.1" customHeight="1" spans="1:9">
      <c r="A14" s="71"/>
      <c r="B14" s="71"/>
      <c r="C14" s="71"/>
      <c r="D14" s="71"/>
      <c r="E14" s="74"/>
      <c r="F14" s="71"/>
      <c r="G14" s="71"/>
      <c r="H14" s="75"/>
      <c r="I14" s="75"/>
    </row>
    <row r="15" ht="20.1" customHeight="1" spans="1:9">
      <c r="A15" s="71"/>
      <c r="B15" s="71"/>
      <c r="C15" s="71"/>
      <c r="D15" s="71"/>
      <c r="E15" s="74"/>
      <c r="F15" s="71"/>
      <c r="G15" s="71"/>
      <c r="H15" s="75"/>
      <c r="I15" s="75"/>
    </row>
    <row r="16" ht="20.1" customHeight="1" spans="1:9">
      <c r="A16" s="71"/>
      <c r="B16" s="71"/>
      <c r="C16" s="71"/>
      <c r="D16" s="71"/>
      <c r="E16" s="72"/>
      <c r="F16" s="71"/>
      <c r="G16" s="71"/>
      <c r="H16" s="75"/>
      <c r="I16" s="75"/>
    </row>
    <row r="17" ht="20.1" customHeight="1" spans="1:9">
      <c r="A17" s="71"/>
      <c r="B17" s="71"/>
      <c r="C17" s="71"/>
      <c r="D17" s="71"/>
      <c r="E17" s="72"/>
      <c r="F17" s="71"/>
      <c r="G17" s="71"/>
      <c r="H17" s="75"/>
      <c r="I17" s="75"/>
    </row>
    <row r="18" ht="20.1" customHeight="1" spans="1:9">
      <c r="A18" s="71"/>
      <c r="B18" s="71"/>
      <c r="C18" s="71"/>
      <c r="D18" s="71"/>
      <c r="E18" s="76"/>
      <c r="F18" s="71"/>
      <c r="G18" s="71"/>
      <c r="H18" s="75"/>
      <c r="I18" s="75"/>
    </row>
    <row r="19" ht="20.1" customHeight="1" spans="1:9">
      <c r="A19" s="71"/>
      <c r="B19" s="71"/>
      <c r="C19" s="71"/>
      <c r="D19" s="71"/>
      <c r="E19" s="74"/>
      <c r="F19" s="71"/>
      <c r="G19" s="71"/>
      <c r="H19" s="75"/>
      <c r="I19" s="75"/>
    </row>
    <row r="20" ht="20.1" customHeight="1" spans="1:9">
      <c r="A20" s="74"/>
      <c r="B20" s="74"/>
      <c r="C20" s="74"/>
      <c r="D20" s="74"/>
      <c r="E20" s="74"/>
      <c r="F20" s="71"/>
      <c r="G20" s="71"/>
      <c r="H20" s="75"/>
      <c r="I20" s="75"/>
    </row>
    <row r="21" ht="20.1" customHeight="1" spans="1:9">
      <c r="A21" s="75"/>
      <c r="B21" s="75"/>
      <c r="C21" s="75"/>
      <c r="D21" s="75"/>
      <c r="E21" s="77"/>
      <c r="F21" s="75"/>
      <c r="G21" s="75"/>
      <c r="H21" s="75"/>
      <c r="I21" s="75"/>
    </row>
    <row r="22" ht="20.1" customHeight="1" spans="1:9">
      <c r="A22" s="75"/>
      <c r="B22" s="75"/>
      <c r="C22" s="75"/>
      <c r="D22" s="75"/>
      <c r="E22" s="77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7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7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7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7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7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7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7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7"/>
      <c r="F30" s="75"/>
      <c r="G30" s="75"/>
      <c r="H30" s="75"/>
      <c r="I30" s="75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0"/>
      <c r="B1" s="11"/>
      <c r="C1" s="11"/>
      <c r="D1" s="11"/>
      <c r="E1" s="11"/>
      <c r="F1" s="11"/>
      <c r="G1" s="11"/>
      <c r="H1" s="12" t="s">
        <v>385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</row>
    <row r="2" ht="20.1" customHeight="1" spans="1:245">
      <c r="A2" s="13" t="s">
        <v>386</v>
      </c>
      <c r="B2" s="13"/>
      <c r="C2" s="13"/>
      <c r="D2" s="13"/>
      <c r="E2" s="13"/>
      <c r="F2" s="13"/>
      <c r="G2" s="13"/>
      <c r="H2" s="1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</row>
    <row r="3" ht="20.1" customHeight="1" spans="1:245">
      <c r="A3" s="14" t="s">
        <v>85</v>
      </c>
      <c r="B3" s="14"/>
      <c r="C3" s="14"/>
      <c r="D3" s="14"/>
      <c r="E3" s="14"/>
      <c r="F3" s="15"/>
      <c r="G3" s="15"/>
      <c r="H3" s="16" t="s">
        <v>6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</row>
    <row r="4" ht="20.1" customHeight="1" spans="1:245">
      <c r="A4" s="17" t="s">
        <v>60</v>
      </c>
      <c r="B4" s="18"/>
      <c r="C4" s="18"/>
      <c r="D4" s="18"/>
      <c r="E4" s="19"/>
      <c r="F4" s="20" t="s">
        <v>387</v>
      </c>
      <c r="G4" s="21"/>
      <c r="H4" s="21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</row>
    <row r="5" ht="20.1" customHeight="1" spans="1:245">
      <c r="A5" s="17" t="s">
        <v>69</v>
      </c>
      <c r="B5" s="18"/>
      <c r="C5" s="19"/>
      <c r="D5" s="22" t="s">
        <v>70</v>
      </c>
      <c r="E5" s="23" t="s">
        <v>109</v>
      </c>
      <c r="F5" s="24" t="s">
        <v>61</v>
      </c>
      <c r="G5" s="24" t="s">
        <v>105</v>
      </c>
      <c r="H5" s="21" t="s">
        <v>106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</row>
    <row r="6" ht="20.1" customHeight="1" spans="1:245">
      <c r="A6" s="25" t="s">
        <v>81</v>
      </c>
      <c r="B6" s="26" t="s">
        <v>82</v>
      </c>
      <c r="C6" s="27" t="s">
        <v>83</v>
      </c>
      <c r="D6" s="28"/>
      <c r="E6" s="29"/>
      <c r="F6" s="30"/>
      <c r="G6" s="30"/>
      <c r="H6" s="31"/>
      <c r="I6" s="4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</row>
    <row r="7" ht="20.1" customHeight="1" spans="1:245">
      <c r="A7" s="32" t="s">
        <v>85</v>
      </c>
      <c r="B7" s="32" t="s">
        <v>85</v>
      </c>
      <c r="C7" s="32" t="s">
        <v>85</v>
      </c>
      <c r="D7" s="32" t="s">
        <v>85</v>
      </c>
      <c r="E7" s="32" t="s">
        <v>85</v>
      </c>
      <c r="F7" s="33" t="s">
        <v>85</v>
      </c>
      <c r="G7" s="34" t="s">
        <v>85</v>
      </c>
      <c r="H7" s="35" t="s">
        <v>85</v>
      </c>
      <c r="I7" s="48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</row>
    <row r="8" ht="20.1" customHeight="1" spans="1:245">
      <c r="A8" s="36"/>
      <c r="B8" s="36"/>
      <c r="C8" s="36"/>
      <c r="D8" s="37"/>
      <c r="E8" s="37"/>
      <c r="F8" s="37"/>
      <c r="G8" s="3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ht="20.1" customHeight="1" spans="1:245">
      <c r="A9" s="38"/>
      <c r="B9" s="38"/>
      <c r="C9" s="38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</row>
    <row r="10" ht="20.1" customHeight="1" spans="1:245">
      <c r="A10" s="38"/>
      <c r="B10" s="38"/>
      <c r="C10" s="38"/>
      <c r="D10" s="38"/>
      <c r="E10" s="38"/>
      <c r="F10" s="38"/>
      <c r="G10" s="38"/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0.1" customHeight="1" spans="1:245">
      <c r="A11" s="38"/>
      <c r="B11" s="38"/>
      <c r="C11" s="38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0.1" customHeight="1" spans="1:245">
      <c r="A12" s="38"/>
      <c r="B12" s="38"/>
      <c r="C12" s="38"/>
      <c r="D12" s="39"/>
      <c r="E12" s="39"/>
      <c r="F12" s="39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0.1" customHeight="1" spans="1:245">
      <c r="A13" s="38"/>
      <c r="B13" s="38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0.1" customHeight="1" spans="1:245">
      <c r="A14" s="38"/>
      <c r="B14" s="38"/>
      <c r="C14" s="38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0.1" customHeight="1" spans="1:245">
      <c r="A15" s="40"/>
      <c r="B15" s="38"/>
      <c r="C15" s="38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0.1" customHeight="1" spans="1:245">
      <c r="A16" s="40"/>
      <c r="B16" s="40"/>
      <c r="C16" s="38"/>
      <c r="D16" s="38"/>
      <c r="E16" s="40"/>
      <c r="F16" s="40"/>
      <c r="G16" s="40"/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0.1" customHeight="1" spans="1:245">
      <c r="A17" s="40"/>
      <c r="B17" s="40"/>
      <c r="C17" s="38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0.1" customHeight="1" spans="1:245">
      <c r="A18" s="38"/>
      <c r="B18" s="40"/>
      <c r="C18" s="38"/>
      <c r="D18" s="39"/>
      <c r="E18" s="39"/>
      <c r="F18" s="39"/>
      <c r="G18" s="39"/>
      <c r="H18" s="3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0.1" customHeight="1" spans="1:245">
      <c r="A19" s="38"/>
      <c r="B19" s="40"/>
      <c r="C19" s="40"/>
      <c r="D19" s="40"/>
      <c r="E19" s="40"/>
      <c r="F19" s="40"/>
      <c r="G19" s="40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0.1" customHeight="1" spans="1:245">
      <c r="A20" s="40"/>
      <c r="B20" s="40"/>
      <c r="C20" s="40"/>
      <c r="D20" s="39"/>
      <c r="E20" s="39"/>
      <c r="F20" s="39"/>
      <c r="G20" s="39"/>
      <c r="H20" s="39"/>
      <c r="I20" s="40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0.1" customHeight="1" spans="1:245">
      <c r="A21" s="40"/>
      <c r="B21" s="40"/>
      <c r="C21" s="40"/>
      <c r="D21" s="39"/>
      <c r="E21" s="39"/>
      <c r="F21" s="39"/>
      <c r="G21" s="39"/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40"/>
      <c r="E22" s="40"/>
      <c r="F22" s="40"/>
      <c r="G22" s="40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39"/>
      <c r="E23" s="39"/>
      <c r="F23" s="39"/>
      <c r="G23" s="39"/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40"/>
      <c r="E25" s="40"/>
      <c r="F25" s="40"/>
      <c r="G25" s="40"/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40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40"/>
      <c r="E31" s="40"/>
      <c r="F31" s="40"/>
      <c r="G31" s="40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1"/>
      <c r="F32" s="41"/>
      <c r="G32" s="4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41"/>
      <c r="F33" s="41"/>
      <c r="G33" s="4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40"/>
      <c r="F34" s="40"/>
      <c r="G34" s="40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2"/>
      <c r="F35" s="42"/>
      <c r="G35" s="42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3"/>
      <c r="B36" s="43"/>
      <c r="C36" s="43"/>
      <c r="D36" s="43"/>
      <c r="E36" s="44"/>
      <c r="F36" s="44"/>
      <c r="G36" s="44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</row>
    <row r="37" ht="20.1" customHeight="1" spans="1:245">
      <c r="A37" s="45"/>
      <c r="B37" s="45"/>
      <c r="C37" s="45"/>
      <c r="D37" s="45"/>
      <c r="E37" s="45"/>
      <c r="F37" s="45"/>
      <c r="G37" s="45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</row>
    <row r="38" ht="20.1" customHeight="1" spans="1:245">
      <c r="A38" s="43"/>
      <c r="B38" s="43"/>
      <c r="C38" s="43"/>
      <c r="D38" s="43"/>
      <c r="E38" s="43"/>
      <c r="F38" s="43"/>
      <c r="G38" s="43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</row>
    <row r="39" ht="20.1" customHeight="1" spans="1:245">
      <c r="A39" s="47"/>
      <c r="B39" s="47"/>
      <c r="C39" s="47"/>
      <c r="D39" s="47"/>
      <c r="E39" s="47"/>
      <c r="F39" s="43"/>
      <c r="G39" s="43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</row>
    <row r="40" ht="20.1" customHeight="1" spans="1:245">
      <c r="A40" s="47"/>
      <c r="B40" s="47"/>
      <c r="C40" s="47"/>
      <c r="D40" s="47"/>
      <c r="E40" s="47"/>
      <c r="F40" s="43"/>
      <c r="G40" s="43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</row>
    <row r="41" ht="20.1" customHeight="1" spans="1:245">
      <c r="A41" s="47"/>
      <c r="B41" s="47"/>
      <c r="C41" s="47"/>
      <c r="D41" s="47"/>
      <c r="E41" s="47"/>
      <c r="F41" s="43"/>
      <c r="G41" s="43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</row>
    <row r="42" ht="20.1" customHeight="1" spans="1:245">
      <c r="A42" s="47"/>
      <c r="B42" s="47"/>
      <c r="C42" s="47"/>
      <c r="D42" s="47"/>
      <c r="E42" s="47"/>
      <c r="F42" s="43"/>
      <c r="G42" s="43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</row>
    <row r="43" ht="20.1" customHeight="1" spans="1:245">
      <c r="A43" s="47"/>
      <c r="B43" s="47"/>
      <c r="C43" s="47"/>
      <c r="D43" s="47"/>
      <c r="E43" s="47"/>
      <c r="F43" s="43"/>
      <c r="G43" s="43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</row>
    <row r="44" ht="20.1" customHeight="1" spans="1:245">
      <c r="A44" s="47"/>
      <c r="B44" s="47"/>
      <c r="C44" s="47"/>
      <c r="D44" s="47"/>
      <c r="E44" s="47"/>
      <c r="F44" s="43"/>
      <c r="G44" s="43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</row>
    <row r="45" ht="20.1" customHeight="1" spans="1:245">
      <c r="A45" s="47"/>
      <c r="B45" s="47"/>
      <c r="C45" s="47"/>
      <c r="D45" s="47"/>
      <c r="E45" s="47"/>
      <c r="F45" s="43"/>
      <c r="G45" s="43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</row>
    <row r="46" ht="20.1" customHeight="1" spans="1:245">
      <c r="A46" s="47"/>
      <c r="B46" s="47"/>
      <c r="C46" s="47"/>
      <c r="D46" s="47"/>
      <c r="E46" s="47"/>
      <c r="F46" s="43"/>
      <c r="G46" s="43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</row>
    <row r="47" ht="20.1" customHeight="1" spans="1:245">
      <c r="A47" s="47"/>
      <c r="B47" s="47"/>
      <c r="C47" s="47"/>
      <c r="D47" s="47"/>
      <c r="E47" s="47"/>
      <c r="F47" s="43"/>
      <c r="G47" s="43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</row>
    <row r="48" ht="20.1" customHeight="1" spans="1:245">
      <c r="A48" s="47"/>
      <c r="B48" s="47"/>
      <c r="C48" s="47"/>
      <c r="D48" s="47"/>
      <c r="E48" s="47"/>
      <c r="F48" s="43"/>
      <c r="G48" s="43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D20" sqref="D20"/>
    </sheetView>
  </sheetViews>
  <sheetFormatPr defaultColWidth="12" defaultRowHeight="10.8" outlineLevelRow="3"/>
  <cols>
    <col min="1" max="1" width="48.125" style="1" customWidth="1"/>
    <col min="2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8"/>
    </row>
    <row r="2" ht="22.9" customHeight="1" spans="1:14">
      <c r="A2" s="5" t="s">
        <v>388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" t="s">
        <v>54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 t="s">
        <v>389</v>
      </c>
      <c r="N3" s="8"/>
    </row>
    <row r="4" ht="24.4" customHeight="1" spans="1:14">
      <c r="A4" s="7" t="s">
        <v>365</v>
      </c>
      <c r="B4" s="7" t="s">
        <v>359</v>
      </c>
      <c r="C4" s="7" t="s">
        <v>390</v>
      </c>
      <c r="D4" s="7" t="s">
        <v>391</v>
      </c>
      <c r="E4" s="7" t="s">
        <v>392</v>
      </c>
      <c r="F4" s="7" t="s">
        <v>393</v>
      </c>
      <c r="G4" s="7" t="s">
        <v>394</v>
      </c>
      <c r="H4" s="7" t="s">
        <v>395</v>
      </c>
      <c r="I4" s="7" t="s">
        <v>396</v>
      </c>
      <c r="J4" s="7" t="s">
        <v>397</v>
      </c>
      <c r="K4" s="7" t="s">
        <v>398</v>
      </c>
      <c r="L4" s="7" t="s">
        <v>399</v>
      </c>
      <c r="M4" s="7" t="s">
        <v>400</v>
      </c>
      <c r="N4" s="8"/>
    </row>
  </sheetData>
  <mergeCells count="2">
    <mergeCell ref="A2:M2"/>
    <mergeCell ref="A3:E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F13" sqref="F13"/>
    </sheetView>
  </sheetViews>
  <sheetFormatPr defaultColWidth="8.66666666666667" defaultRowHeight="20.25" customHeight="1"/>
  <cols>
    <col min="1" max="1" width="36.5" customWidth="1"/>
    <col min="2" max="2" width="20.625" customWidth="1"/>
    <col min="3" max="3" width="36.5" customWidth="1"/>
    <col min="4" max="4" width="20.625" customWidth="1"/>
  </cols>
  <sheetData>
    <row r="1" customHeight="1" spans="1:31">
      <c r="A1" s="152"/>
      <c r="B1" s="152"/>
      <c r="C1" s="152"/>
      <c r="D1" s="16" t="s">
        <v>3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</row>
    <row r="2" customHeight="1" spans="1:31">
      <c r="A2" s="13" t="s">
        <v>4</v>
      </c>
      <c r="B2" s="13"/>
      <c r="C2" s="13"/>
      <c r="D2" s="13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3" customHeight="1" spans="1:31">
      <c r="A3" s="153" t="s">
        <v>5</v>
      </c>
      <c r="B3" s="154"/>
      <c r="C3" s="49"/>
      <c r="D3" s="16" t="s">
        <v>6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</row>
    <row r="4" ht="15" customHeight="1" spans="1:31">
      <c r="A4" s="250" t="s">
        <v>7</v>
      </c>
      <c r="B4" s="251"/>
      <c r="C4" s="250" t="s">
        <v>8</v>
      </c>
      <c r="D4" s="251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</row>
    <row r="5" ht="15" customHeight="1" spans="1:31">
      <c r="A5" s="160" t="s">
        <v>9</v>
      </c>
      <c r="B5" s="159" t="s">
        <v>10</v>
      </c>
      <c r="C5" s="160" t="s">
        <v>9</v>
      </c>
      <c r="D5" s="252" t="s">
        <v>10</v>
      </c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</row>
    <row r="6" ht="15" customHeight="1" spans="1:31">
      <c r="A6" s="253" t="s">
        <v>11</v>
      </c>
      <c r="B6" s="254">
        <v>32154199.47</v>
      </c>
      <c r="C6" s="255" t="s">
        <v>12</v>
      </c>
      <c r="D6" s="256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</row>
    <row r="7" ht="15" customHeight="1" spans="1:31">
      <c r="A7" s="253" t="s">
        <v>13</v>
      </c>
      <c r="B7" s="257"/>
      <c r="C7" s="255" t="s">
        <v>14</v>
      </c>
      <c r="D7" s="256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</row>
    <row r="8" ht="15" customHeight="1" spans="1:31">
      <c r="A8" s="253" t="s">
        <v>15</v>
      </c>
      <c r="B8" s="256"/>
      <c r="C8" s="255" t="s">
        <v>16</v>
      </c>
      <c r="D8" s="164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</row>
    <row r="9" ht="15" customHeight="1" spans="1:31">
      <c r="A9" s="253" t="s">
        <v>17</v>
      </c>
      <c r="B9" s="256"/>
      <c r="C9" s="255" t="s">
        <v>18</v>
      </c>
      <c r="D9" s="254">
        <v>24151824.09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</row>
    <row r="10" ht="15" customHeight="1" spans="1:31">
      <c r="A10" s="253" t="s">
        <v>19</v>
      </c>
      <c r="B10" s="256"/>
      <c r="C10" s="255" t="s">
        <v>20</v>
      </c>
      <c r="D10" s="220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</row>
    <row r="11" ht="15" customHeight="1" spans="1:31">
      <c r="A11" s="253" t="s">
        <v>21</v>
      </c>
      <c r="B11" s="256"/>
      <c r="C11" s="255" t="s">
        <v>22</v>
      </c>
      <c r="D11" s="220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</row>
    <row r="12" ht="15" customHeight="1" spans="1:31">
      <c r="A12" s="253"/>
      <c r="B12" s="256"/>
      <c r="C12" s="255" t="s">
        <v>23</v>
      </c>
      <c r="D12" s="220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</row>
    <row r="13" ht="15" customHeight="1" spans="1:31">
      <c r="A13" s="258"/>
      <c r="B13" s="256"/>
      <c r="C13" s="255" t="s">
        <v>24</v>
      </c>
      <c r="D13" s="254">
        <v>3845697.28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</row>
    <row r="14" ht="15" customHeight="1" spans="1:31">
      <c r="A14" s="258"/>
      <c r="B14" s="256"/>
      <c r="C14" s="255" t="s">
        <v>25</v>
      </c>
      <c r="D14" s="254">
        <v>0</v>
      </c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</row>
    <row r="15" ht="15" customHeight="1" spans="1:31">
      <c r="A15" s="258"/>
      <c r="B15" s="174"/>
      <c r="C15" s="255" t="s">
        <v>26</v>
      </c>
      <c r="D15" s="254">
        <v>1596011.21</v>
      </c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</row>
    <row r="16" ht="15" customHeight="1" spans="1:31">
      <c r="A16" s="258"/>
      <c r="B16" s="171"/>
      <c r="C16" s="255" t="s">
        <v>27</v>
      </c>
      <c r="D16" s="254">
        <v>0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</row>
    <row r="17" ht="15" customHeight="1" spans="1:31">
      <c r="A17" s="258"/>
      <c r="B17" s="171"/>
      <c r="C17" s="255" t="s">
        <v>28</v>
      </c>
      <c r="D17" s="254">
        <v>0</v>
      </c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</row>
    <row r="18" ht="15" customHeight="1" spans="1:31">
      <c r="A18" s="258"/>
      <c r="B18" s="171"/>
      <c r="C18" s="255" t="s">
        <v>29</v>
      </c>
      <c r="D18" s="254">
        <v>0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</row>
    <row r="19" ht="15" customHeight="1" spans="1:31">
      <c r="A19" s="258"/>
      <c r="B19" s="171"/>
      <c r="C19" s="255" t="s">
        <v>30</v>
      </c>
      <c r="D19" s="254">
        <v>0</v>
      </c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</row>
    <row r="20" ht="15" customHeight="1" spans="1:31">
      <c r="A20" s="258"/>
      <c r="B20" s="171"/>
      <c r="C20" s="255" t="s">
        <v>31</v>
      </c>
      <c r="D20" s="254">
        <v>0</v>
      </c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</row>
    <row r="21" ht="15" customHeight="1" spans="1:31">
      <c r="A21" s="258"/>
      <c r="B21" s="171"/>
      <c r="C21" s="255" t="s">
        <v>32</v>
      </c>
      <c r="D21" s="254">
        <v>0</v>
      </c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</row>
    <row r="22" ht="15" customHeight="1" spans="1:31">
      <c r="A22" s="258"/>
      <c r="B22" s="171"/>
      <c r="C22" s="255" t="s">
        <v>33</v>
      </c>
      <c r="D22" s="254">
        <v>0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</row>
    <row r="23" ht="15" customHeight="1" spans="1:31">
      <c r="A23" s="258"/>
      <c r="B23" s="171"/>
      <c r="C23" s="255" t="s">
        <v>34</v>
      </c>
      <c r="D23" s="254">
        <v>0</v>
      </c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</row>
    <row r="24" ht="15" customHeight="1" spans="1:31">
      <c r="A24" s="258"/>
      <c r="B24" s="171"/>
      <c r="C24" s="255" t="s">
        <v>35</v>
      </c>
      <c r="D24" s="254">
        <v>0</v>
      </c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</row>
    <row r="25" ht="15" customHeight="1" spans="1:31">
      <c r="A25" s="258"/>
      <c r="B25" s="171"/>
      <c r="C25" s="255" t="s">
        <v>36</v>
      </c>
      <c r="D25" s="254">
        <v>2560666.89</v>
      </c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</row>
    <row r="26" ht="15" customHeight="1" spans="1:31">
      <c r="A26" s="253"/>
      <c r="B26" s="171"/>
      <c r="C26" s="255" t="s">
        <v>37</v>
      </c>
      <c r="D26" s="254">
        <v>0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</row>
    <row r="27" ht="15" customHeight="1" spans="1:31">
      <c r="A27" s="253"/>
      <c r="B27" s="171"/>
      <c r="C27" s="255" t="s">
        <v>38</v>
      </c>
      <c r="D27" s="220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</row>
    <row r="28" ht="15" customHeight="1" spans="1:31">
      <c r="A28" s="253"/>
      <c r="B28" s="171"/>
      <c r="C28" s="255" t="s">
        <v>39</v>
      </c>
      <c r="D28" s="257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</row>
    <row r="29" ht="15" customHeight="1" spans="1:31">
      <c r="A29" s="253"/>
      <c r="B29" s="171"/>
      <c r="C29" s="255" t="s">
        <v>40</v>
      </c>
      <c r="D29" s="256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</row>
    <row r="30" ht="15" customHeight="1" spans="1:31">
      <c r="A30" s="253"/>
      <c r="B30" s="171"/>
      <c r="C30" s="255" t="s">
        <v>41</v>
      </c>
      <c r="D30" s="256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</row>
    <row r="31" ht="15" customHeight="1" spans="1:31">
      <c r="A31" s="253"/>
      <c r="B31" s="171"/>
      <c r="C31" s="255" t="s">
        <v>42</v>
      </c>
      <c r="D31" s="256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</row>
    <row r="32" ht="15" customHeight="1" spans="1:31">
      <c r="A32" s="253"/>
      <c r="B32" s="171"/>
      <c r="C32" s="255" t="s">
        <v>43</v>
      </c>
      <c r="D32" s="256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</row>
    <row r="33" ht="15" customHeight="1" spans="1:31">
      <c r="A33" s="253"/>
      <c r="B33" s="171"/>
      <c r="C33" s="255" t="s">
        <v>44</v>
      </c>
      <c r="D33" s="256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ht="15" customHeight="1" spans="1:31">
      <c r="A34" s="253"/>
      <c r="B34" s="171"/>
      <c r="C34" s="255" t="s">
        <v>45</v>
      </c>
      <c r="D34" s="256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</row>
    <row r="35" ht="15" customHeight="1" spans="1:31">
      <c r="A35" s="253"/>
      <c r="B35" s="171"/>
      <c r="C35" s="255" t="s">
        <v>46</v>
      </c>
      <c r="D35" s="167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</row>
    <row r="36" ht="15" customHeight="1" spans="1:31">
      <c r="A36" s="259" t="s">
        <v>47</v>
      </c>
      <c r="B36" s="179">
        <f>SUM(B6:B34)</f>
        <v>32154199.47</v>
      </c>
      <c r="C36" s="260" t="s">
        <v>48</v>
      </c>
      <c r="D36" s="167">
        <f>SUM(D6:D34)</f>
        <v>32154199.47</v>
      </c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</row>
    <row r="37" ht="15" customHeight="1" spans="1:31">
      <c r="A37" s="253" t="s">
        <v>49</v>
      </c>
      <c r="B37" s="171"/>
      <c r="C37" s="255" t="s">
        <v>50</v>
      </c>
      <c r="D37" s="256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</row>
    <row r="38" ht="15" customHeight="1" spans="1:31">
      <c r="A38" s="253" t="s">
        <v>51</v>
      </c>
      <c r="B38" s="261" t="s">
        <v>52</v>
      </c>
      <c r="C38" s="185" t="s">
        <v>53</v>
      </c>
      <c r="D38" s="256"/>
      <c r="E38" s="202"/>
      <c r="F38" s="202"/>
      <c r="G38" s="262" t="s">
        <v>54</v>
      </c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</row>
    <row r="39" ht="15" customHeight="1" spans="1:31">
      <c r="A39" s="253"/>
      <c r="B39" s="171"/>
      <c r="C39" s="255" t="s">
        <v>55</v>
      </c>
      <c r="D39" s="256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</row>
    <row r="40" ht="15" customHeight="1" spans="1:31">
      <c r="A40" s="253"/>
      <c r="B40" s="189"/>
      <c r="C40" s="185"/>
      <c r="D40" s="167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</row>
    <row r="41" ht="15" customHeight="1" spans="1:31">
      <c r="A41" s="259" t="s">
        <v>56</v>
      </c>
      <c r="B41" s="194">
        <f>SUM(B36:B38)</f>
        <v>32154199.47</v>
      </c>
      <c r="C41" s="260" t="s">
        <v>57</v>
      </c>
      <c r="D41" s="167">
        <f>SUM(D36,D37,D39)</f>
        <v>32154199.47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</row>
    <row r="42" customHeight="1" spans="1:31">
      <c r="A42" s="199"/>
      <c r="B42" s="263"/>
      <c r="C42" s="201"/>
      <c r="D42" s="264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</row>
    <row r="43" ht="10.8" spans="2:2">
      <c r="B43" s="4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20" width="15.625" customWidth="1"/>
  </cols>
  <sheetData>
    <row r="1" ht="20.1" customHeight="1" spans="1:20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3"/>
      <c r="T1" s="141" t="s">
        <v>58</v>
      </c>
    </row>
    <row r="2" ht="20.1" customHeight="1" spans="1:20">
      <c r="A2" s="13" t="s">
        <v>59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0.1" customHeight="1" spans="1:20">
      <c r="A3" s="234" t="s">
        <v>5</v>
      </c>
      <c r="B3" s="234"/>
      <c r="C3" s="234"/>
      <c r="D3" s="234"/>
      <c r="E3" s="14"/>
      <c r="F3" s="52"/>
      <c r="G3" s="52"/>
      <c r="H3" s="52"/>
      <c r="I3" s="52"/>
      <c r="J3" s="107"/>
      <c r="K3" s="107"/>
      <c r="L3" s="107"/>
      <c r="M3" s="107"/>
      <c r="N3" s="107"/>
      <c r="O3" s="107"/>
      <c r="P3" s="107"/>
      <c r="Q3" s="107"/>
      <c r="R3" s="107"/>
      <c r="S3" s="43"/>
      <c r="T3" s="16" t="s">
        <v>6</v>
      </c>
    </row>
    <row r="4" ht="20.1" customHeight="1" spans="1:20">
      <c r="A4" s="235" t="s">
        <v>60</v>
      </c>
      <c r="B4" s="235"/>
      <c r="C4" s="235"/>
      <c r="D4" s="235"/>
      <c r="E4" s="235"/>
      <c r="F4" s="24" t="s">
        <v>61</v>
      </c>
      <c r="G4" s="24" t="s">
        <v>62</v>
      </c>
      <c r="H4" s="24" t="s">
        <v>63</v>
      </c>
      <c r="I4" s="24"/>
      <c r="J4" s="24"/>
      <c r="K4" s="92" t="s">
        <v>64</v>
      </c>
      <c r="L4" s="24"/>
      <c r="M4" s="240" t="s">
        <v>65</v>
      </c>
      <c r="N4" s="241" t="s">
        <v>66</v>
      </c>
      <c r="O4" s="242"/>
      <c r="P4" s="242"/>
      <c r="Q4" s="242"/>
      <c r="R4" s="249"/>
      <c r="S4" s="92" t="s">
        <v>67</v>
      </c>
      <c r="T4" s="24" t="s">
        <v>68</v>
      </c>
    </row>
    <row r="5" ht="20.1" customHeight="1" spans="1:20">
      <c r="A5" s="235" t="s">
        <v>69</v>
      </c>
      <c r="B5" s="235"/>
      <c r="C5" s="235"/>
      <c r="D5" s="24" t="s">
        <v>70</v>
      </c>
      <c r="E5" s="24" t="s">
        <v>71</v>
      </c>
      <c r="F5" s="24"/>
      <c r="G5" s="24"/>
      <c r="H5" s="24" t="s">
        <v>63</v>
      </c>
      <c r="I5" s="24" t="s">
        <v>72</v>
      </c>
      <c r="J5" s="24" t="s">
        <v>73</v>
      </c>
      <c r="K5" s="243" t="s">
        <v>74</v>
      </c>
      <c r="L5" s="24" t="s">
        <v>75</v>
      </c>
      <c r="M5" s="244"/>
      <c r="N5" s="245" t="s">
        <v>76</v>
      </c>
      <c r="O5" s="245" t="s">
        <v>77</v>
      </c>
      <c r="P5" s="245" t="s">
        <v>78</v>
      </c>
      <c r="Q5" s="245" t="s">
        <v>79</v>
      </c>
      <c r="R5" s="245" t="s">
        <v>80</v>
      </c>
      <c r="S5" s="24"/>
      <c r="T5" s="24"/>
    </row>
    <row r="6" ht="30.75" customHeight="1" spans="1:20">
      <c r="A6" s="236" t="s">
        <v>81</v>
      </c>
      <c r="B6" s="237" t="s">
        <v>82</v>
      </c>
      <c r="C6" s="236" t="s">
        <v>83</v>
      </c>
      <c r="D6" s="24"/>
      <c r="E6" s="24"/>
      <c r="F6" s="24"/>
      <c r="G6" s="24"/>
      <c r="H6" s="24"/>
      <c r="I6" s="24"/>
      <c r="J6" s="24"/>
      <c r="K6" s="246"/>
      <c r="L6" s="30"/>
      <c r="M6" s="247"/>
      <c r="N6" s="30"/>
      <c r="O6" s="30"/>
      <c r="P6" s="30"/>
      <c r="Q6" s="30"/>
      <c r="R6" s="30"/>
      <c r="S6" s="30"/>
      <c r="T6" s="30"/>
    </row>
    <row r="7" ht="21" customHeight="1" spans="1:20">
      <c r="A7" s="89"/>
      <c r="B7" s="89"/>
      <c r="C7" s="89"/>
      <c r="D7" s="89"/>
      <c r="E7" s="89" t="s">
        <v>0</v>
      </c>
      <c r="F7" s="150">
        <f>H7</f>
        <v>32154199.47</v>
      </c>
      <c r="G7" s="24"/>
      <c r="H7" s="150">
        <f>H8</f>
        <v>32154199.47</v>
      </c>
      <c r="I7" s="24"/>
      <c r="J7" s="24"/>
      <c r="K7" s="243"/>
      <c r="L7" s="24"/>
      <c r="M7" s="244"/>
      <c r="N7" s="24"/>
      <c r="O7" s="24"/>
      <c r="P7" s="24"/>
      <c r="Q7" s="24"/>
      <c r="R7" s="24"/>
      <c r="S7" s="24"/>
      <c r="T7" s="24"/>
    </row>
    <row r="8" ht="21" customHeight="1" spans="1:20">
      <c r="A8" s="238" t="s">
        <v>84</v>
      </c>
      <c r="B8" s="238" t="s">
        <v>85</v>
      </c>
      <c r="C8" s="238" t="s">
        <v>85</v>
      </c>
      <c r="D8" s="238" t="s">
        <v>86</v>
      </c>
      <c r="E8" s="89" t="s">
        <v>87</v>
      </c>
      <c r="F8" s="150">
        <f t="shared" ref="F8:F14" si="0">H8</f>
        <v>32154199.47</v>
      </c>
      <c r="G8" s="24"/>
      <c r="H8" s="150">
        <f>SUBTOTAL(9,H9:H14)</f>
        <v>32154199.47</v>
      </c>
      <c r="I8" s="24"/>
      <c r="J8" s="24"/>
      <c r="K8" s="243"/>
      <c r="L8" s="24"/>
      <c r="M8" s="244"/>
      <c r="N8" s="24"/>
      <c r="O8" s="24"/>
      <c r="P8" s="24"/>
      <c r="Q8" s="24"/>
      <c r="R8" s="24"/>
      <c r="S8" s="24"/>
      <c r="T8" s="24"/>
    </row>
    <row r="9" ht="21" customHeight="1" spans="1:20">
      <c r="A9" s="238" t="s">
        <v>84</v>
      </c>
      <c r="B9" s="238" t="s">
        <v>88</v>
      </c>
      <c r="C9" s="238" t="s">
        <v>89</v>
      </c>
      <c r="D9" s="238" t="s">
        <v>86</v>
      </c>
      <c r="E9" s="89" t="s">
        <v>90</v>
      </c>
      <c r="F9" s="150">
        <f t="shared" si="0"/>
        <v>24151824.09</v>
      </c>
      <c r="G9" s="24"/>
      <c r="H9" s="150">
        <v>24151824.09</v>
      </c>
      <c r="I9" s="24"/>
      <c r="J9" s="24"/>
      <c r="K9" s="243"/>
      <c r="L9" s="24"/>
      <c r="M9" s="244"/>
      <c r="N9" s="24"/>
      <c r="O9" s="24"/>
      <c r="P9" s="24"/>
      <c r="Q9" s="24"/>
      <c r="R9" s="24"/>
      <c r="S9" s="24"/>
      <c r="T9" s="24"/>
    </row>
    <row r="10" ht="21" customHeight="1" spans="1:20">
      <c r="A10" s="238" t="s">
        <v>91</v>
      </c>
      <c r="B10" s="238" t="s">
        <v>92</v>
      </c>
      <c r="C10" s="238" t="s">
        <v>92</v>
      </c>
      <c r="D10" s="238" t="s">
        <v>86</v>
      </c>
      <c r="E10" s="89" t="s">
        <v>93</v>
      </c>
      <c r="F10" s="150">
        <f t="shared" si="0"/>
        <v>2564102.88</v>
      </c>
      <c r="G10" s="24"/>
      <c r="H10" s="150">
        <v>2564102.88</v>
      </c>
      <c r="I10" s="24"/>
      <c r="J10" s="24"/>
      <c r="K10" s="243"/>
      <c r="L10" s="24"/>
      <c r="M10" s="244"/>
      <c r="N10" s="24"/>
      <c r="O10" s="24"/>
      <c r="P10" s="24"/>
      <c r="Q10" s="24"/>
      <c r="R10" s="24"/>
      <c r="S10" s="24"/>
      <c r="T10" s="24"/>
    </row>
    <row r="11" ht="21" customHeight="1" spans="1:20">
      <c r="A11" s="238" t="s">
        <v>91</v>
      </c>
      <c r="B11" s="238" t="s">
        <v>92</v>
      </c>
      <c r="C11" s="238" t="s">
        <v>94</v>
      </c>
      <c r="D11" s="238" t="s">
        <v>86</v>
      </c>
      <c r="E11" s="89" t="s">
        <v>95</v>
      </c>
      <c r="F11" s="150">
        <f t="shared" si="0"/>
        <v>1281594.4</v>
      </c>
      <c r="G11" s="24"/>
      <c r="H11" s="150">
        <v>1281594.4</v>
      </c>
      <c r="I11" s="24"/>
      <c r="J11" s="24"/>
      <c r="K11" s="243"/>
      <c r="L11" s="24"/>
      <c r="M11" s="244"/>
      <c r="N11" s="24"/>
      <c r="O11" s="24"/>
      <c r="P11" s="24"/>
      <c r="Q11" s="24"/>
      <c r="R11" s="24"/>
      <c r="S11" s="24"/>
      <c r="T11" s="24"/>
    </row>
    <row r="12" ht="21" customHeight="1" spans="1:20">
      <c r="A12" s="238" t="s">
        <v>96</v>
      </c>
      <c r="B12" s="238" t="s">
        <v>97</v>
      </c>
      <c r="C12" s="238" t="s">
        <v>89</v>
      </c>
      <c r="D12" s="238" t="s">
        <v>86</v>
      </c>
      <c r="E12" s="89" t="s">
        <v>98</v>
      </c>
      <c r="F12" s="150">
        <f t="shared" si="0"/>
        <v>1121795.02</v>
      </c>
      <c r="G12" s="24"/>
      <c r="H12" s="150">
        <v>1121795.02</v>
      </c>
      <c r="I12" s="24"/>
      <c r="J12" s="24"/>
      <c r="K12" s="243"/>
      <c r="L12" s="24"/>
      <c r="M12" s="244"/>
      <c r="N12" s="24"/>
      <c r="O12" s="24"/>
      <c r="P12" s="24"/>
      <c r="Q12" s="24"/>
      <c r="R12" s="24"/>
      <c r="S12" s="24"/>
      <c r="T12" s="24"/>
    </row>
    <row r="13" ht="21" customHeight="1" spans="1:20">
      <c r="A13" s="238" t="s">
        <v>96</v>
      </c>
      <c r="B13" s="238" t="s">
        <v>97</v>
      </c>
      <c r="C13" s="238" t="s">
        <v>99</v>
      </c>
      <c r="D13" s="238" t="s">
        <v>86</v>
      </c>
      <c r="E13" s="89" t="s">
        <v>100</v>
      </c>
      <c r="F13" s="150">
        <f t="shared" si="0"/>
        <v>474216.19</v>
      </c>
      <c r="G13" s="24"/>
      <c r="H13" s="150">
        <v>474216.19</v>
      </c>
      <c r="I13" s="24"/>
      <c r="J13" s="24"/>
      <c r="K13" s="243"/>
      <c r="L13" s="24"/>
      <c r="M13" s="244"/>
      <c r="N13" s="24"/>
      <c r="O13" s="24"/>
      <c r="P13" s="24"/>
      <c r="Q13" s="24"/>
      <c r="R13" s="24"/>
      <c r="S13" s="24"/>
      <c r="T13" s="24"/>
    </row>
    <row r="14" ht="21" customHeight="1" spans="1:20">
      <c r="A14" s="238" t="s">
        <v>101</v>
      </c>
      <c r="B14" s="238" t="s">
        <v>88</v>
      </c>
      <c r="C14" s="238" t="s">
        <v>89</v>
      </c>
      <c r="D14" s="238" t="s">
        <v>86</v>
      </c>
      <c r="E14" s="89" t="s">
        <v>102</v>
      </c>
      <c r="F14" s="150">
        <f t="shared" si="0"/>
        <v>2560666.89</v>
      </c>
      <c r="G14" s="239"/>
      <c r="H14" s="220">
        <v>2560666.89</v>
      </c>
      <c r="I14" s="239"/>
      <c r="J14" s="239"/>
      <c r="K14" s="248"/>
      <c r="L14" s="239" t="s">
        <v>85</v>
      </c>
      <c r="M14" s="239" t="s">
        <v>85</v>
      </c>
      <c r="N14" s="239" t="s">
        <v>85</v>
      </c>
      <c r="O14" s="239" t="s">
        <v>85</v>
      </c>
      <c r="P14" s="239"/>
      <c r="Q14" s="239"/>
      <c r="R14" s="239"/>
      <c r="S14" s="239" t="s">
        <v>85</v>
      </c>
      <c r="T14" s="239"/>
    </row>
    <row r="15" ht="20.1" customHeight="1" spans="1:20">
      <c r="A15" s="47"/>
      <c r="B15" s="47"/>
      <c r="C15" s="47"/>
      <c r="D15" s="47"/>
      <c r="E15" s="47"/>
      <c r="F15" s="47"/>
      <c r="G15" s="47"/>
      <c r="H15" s="47"/>
      <c r="I15" s="43"/>
      <c r="J15" s="43"/>
      <c r="K15" s="120"/>
      <c r="L15" s="120"/>
      <c r="M15" s="120"/>
      <c r="N15" s="47"/>
      <c r="O15" s="48"/>
      <c r="P15" s="48"/>
      <c r="Q15" s="48"/>
      <c r="R15" s="120"/>
      <c r="S15" s="47"/>
      <c r="T15" s="47"/>
    </row>
    <row r="16" ht="20.1" customHeight="1" spans="1:20">
      <c r="A16" s="47"/>
      <c r="B16" s="47"/>
      <c r="C16" s="47"/>
      <c r="D16" s="47"/>
      <c r="E16" s="47"/>
      <c r="F16" s="47"/>
      <c r="G16" s="47"/>
      <c r="H16" s="47"/>
      <c r="I16" s="43"/>
      <c r="J16" s="43"/>
      <c r="K16" s="120"/>
      <c r="L16" s="120"/>
      <c r="M16" s="47"/>
      <c r="N16" s="47"/>
      <c r="O16" s="43"/>
      <c r="P16" s="48"/>
      <c r="Q16" s="48"/>
      <c r="R16" s="47"/>
      <c r="S16" s="47"/>
      <c r="T16" s="47"/>
    </row>
    <row r="17" ht="20.1" customHeight="1" spans="1:20">
      <c r="A17" s="47"/>
      <c r="B17" s="47"/>
      <c r="C17" s="47"/>
      <c r="D17" s="47"/>
      <c r="E17" s="47"/>
      <c r="F17" s="47"/>
      <c r="G17" s="47"/>
      <c r="H17" s="47"/>
      <c r="I17" s="43"/>
      <c r="J17" s="43"/>
      <c r="K17" s="47"/>
      <c r="L17" s="120"/>
      <c r="M17" s="47"/>
      <c r="N17" s="47"/>
      <c r="O17" s="43"/>
      <c r="P17" s="43"/>
      <c r="Q17" s="48"/>
      <c r="R17" s="47"/>
      <c r="S17" s="47"/>
      <c r="T17" s="47"/>
    </row>
    <row r="18" ht="20.1" customHeight="1" spans="1:20">
      <c r="A18" s="43"/>
      <c r="B18" s="43"/>
      <c r="C18" s="43"/>
      <c r="D18" s="43"/>
      <c r="E18" s="43"/>
      <c r="F18" s="43"/>
      <c r="G18" s="47"/>
      <c r="H18" s="47"/>
      <c r="I18" s="43"/>
      <c r="J18" s="43"/>
      <c r="K18" s="47"/>
      <c r="L18" s="120"/>
      <c r="M18" s="47"/>
      <c r="N18" s="47"/>
      <c r="O18" s="43"/>
      <c r="P18" s="43"/>
      <c r="Q18" s="43"/>
      <c r="R18" s="47"/>
      <c r="S18" s="47"/>
      <c r="T18" s="47"/>
    </row>
    <row r="19" ht="20.1" customHeight="1" spans="1:20">
      <c r="A19" s="45"/>
      <c r="B19" s="45"/>
      <c r="C19" s="45"/>
      <c r="D19" s="45"/>
      <c r="E19" s="45"/>
      <c r="F19" s="43"/>
      <c r="G19" s="47"/>
      <c r="H19" s="47"/>
      <c r="I19" s="43"/>
      <c r="J19" s="43"/>
      <c r="K19" s="47"/>
      <c r="L19" s="47"/>
      <c r="M19" s="47"/>
      <c r="N19" s="47"/>
      <c r="O19" s="43"/>
      <c r="P19" s="43"/>
      <c r="Q19" s="43"/>
      <c r="R19" s="47"/>
      <c r="S19" s="47"/>
      <c r="T19" s="47"/>
    </row>
    <row r="20" ht="20.1" customHeight="1" spans="1:20">
      <c r="A20" s="123"/>
      <c r="B20" s="123"/>
      <c r="C20" s="123"/>
      <c r="D20" s="123"/>
      <c r="E20" s="123"/>
      <c r="F20" s="123"/>
      <c r="G20" s="124"/>
      <c r="H20" s="124"/>
      <c r="I20" s="123"/>
      <c r="J20" s="123"/>
      <c r="K20" s="124"/>
      <c r="L20" s="124"/>
      <c r="M20" s="124"/>
      <c r="N20" s="131"/>
      <c r="O20" s="152"/>
      <c r="P20" s="123"/>
      <c r="Q20" s="123"/>
      <c r="R20" s="124"/>
      <c r="S20" s="124"/>
      <c r="T20" s="124"/>
    </row>
    <row r="21" ht="20.1" customHeight="1" spans="1:20">
      <c r="A21" s="124"/>
      <c r="B21" s="124"/>
      <c r="C21" s="124"/>
      <c r="D21" s="124"/>
      <c r="E21" s="124"/>
      <c r="F21" s="124"/>
      <c r="G21" s="124"/>
      <c r="H21" s="124"/>
      <c r="I21" s="123"/>
      <c r="J21" s="123"/>
      <c r="K21" s="124"/>
      <c r="L21" s="124"/>
      <c r="M21" s="124"/>
      <c r="N21" s="124"/>
      <c r="O21" s="123"/>
      <c r="P21" s="123"/>
      <c r="Q21" s="123"/>
      <c r="R21" s="124"/>
      <c r="S21" s="124"/>
      <c r="T21" s="124"/>
    </row>
    <row r="22" ht="20.1" customHeight="1" spans="1:20">
      <c r="A22" s="124"/>
      <c r="B22" s="124"/>
      <c r="C22" s="124"/>
      <c r="D22" s="124"/>
      <c r="E22" s="124"/>
      <c r="F22" s="124"/>
      <c r="G22" s="124"/>
      <c r="H22" s="124"/>
      <c r="I22" s="123"/>
      <c r="J22" s="123"/>
      <c r="K22" s="124"/>
      <c r="L22" s="124"/>
      <c r="M22" s="124"/>
      <c r="N22" s="124"/>
      <c r="O22" s="123"/>
      <c r="P22" s="123"/>
      <c r="Q22" s="123"/>
      <c r="R22" s="124"/>
      <c r="S22" s="124"/>
      <c r="T22" s="124"/>
    </row>
    <row r="23" ht="20.1" customHeight="1" spans="1:20">
      <c r="A23" s="124"/>
      <c r="B23" s="124"/>
      <c r="C23" s="124"/>
      <c r="D23" s="124"/>
      <c r="E23" s="124"/>
      <c r="F23" s="124"/>
      <c r="G23" s="124"/>
      <c r="H23" s="124"/>
      <c r="I23" s="123"/>
      <c r="J23" s="123"/>
      <c r="K23" s="124"/>
      <c r="L23" s="124"/>
      <c r="M23" s="124"/>
      <c r="N23" s="124"/>
      <c r="O23" s="123"/>
      <c r="P23" s="123"/>
      <c r="Q23" s="123"/>
      <c r="R23" s="124"/>
      <c r="S23" s="124"/>
      <c r="T23" s="124"/>
    </row>
    <row r="24" ht="20.1" customHeight="1" spans="1:20">
      <c r="A24" s="124"/>
      <c r="B24" s="124"/>
      <c r="C24" s="124"/>
      <c r="D24" s="124"/>
      <c r="E24" s="124"/>
      <c r="F24" s="124"/>
      <c r="G24" s="124"/>
      <c r="H24" s="124"/>
      <c r="I24" s="123"/>
      <c r="J24" s="123"/>
      <c r="K24" s="124"/>
      <c r="L24" s="124"/>
      <c r="M24" s="124"/>
      <c r="N24" s="124"/>
      <c r="O24" s="123"/>
      <c r="P24" s="123"/>
      <c r="Q24" s="123"/>
      <c r="R24" s="124"/>
      <c r="S24" s="124"/>
      <c r="T24" s="124"/>
    </row>
    <row r="25" ht="20.1" customHeight="1" spans="1:20">
      <c r="A25" s="124"/>
      <c r="B25" s="124"/>
      <c r="C25" s="124"/>
      <c r="D25" s="124"/>
      <c r="E25" s="124"/>
      <c r="F25" s="124"/>
      <c r="G25" s="124"/>
      <c r="H25" s="124"/>
      <c r="I25" s="123"/>
      <c r="J25" s="123"/>
      <c r="K25" s="124"/>
      <c r="L25" s="124"/>
      <c r="M25" s="124"/>
      <c r="N25" s="124"/>
      <c r="O25" s="123"/>
      <c r="P25" s="123"/>
      <c r="Q25" s="123"/>
      <c r="R25" s="124"/>
      <c r="S25" s="124"/>
      <c r="T25" s="124"/>
    </row>
    <row r="26" ht="20.1" customHeight="1" spans="1:20">
      <c r="A26" s="124"/>
      <c r="B26" s="124"/>
      <c r="C26" s="124"/>
      <c r="D26" s="124"/>
      <c r="E26" s="124"/>
      <c r="F26" s="124"/>
      <c r="G26" s="124"/>
      <c r="H26" s="124"/>
      <c r="I26" s="123"/>
      <c r="J26" s="123"/>
      <c r="K26" s="124"/>
      <c r="L26" s="124"/>
      <c r="M26" s="124"/>
      <c r="N26" s="124"/>
      <c r="O26" s="123"/>
      <c r="P26" s="123"/>
      <c r="Q26" s="123"/>
      <c r="R26" s="124"/>
      <c r="S26" s="124"/>
      <c r="T26" s="124"/>
    </row>
    <row r="27" ht="20.1" customHeight="1" spans="1:20">
      <c r="A27" s="124"/>
      <c r="B27" s="124"/>
      <c r="C27" s="124"/>
      <c r="D27" s="124"/>
      <c r="E27" s="124"/>
      <c r="F27" s="124"/>
      <c r="G27" s="124"/>
      <c r="H27" s="124"/>
      <c r="I27" s="123"/>
      <c r="J27" s="123"/>
      <c r="K27" s="124"/>
      <c r="L27" s="124"/>
      <c r="M27" s="124"/>
      <c r="N27" s="124"/>
      <c r="O27" s="123"/>
      <c r="P27" s="123"/>
      <c r="Q27" s="123"/>
      <c r="R27" s="124"/>
      <c r="S27" s="124"/>
      <c r="T27" s="124"/>
    </row>
    <row r="28" ht="20.1" customHeight="1" spans="1:20">
      <c r="A28" s="124"/>
      <c r="B28" s="124"/>
      <c r="C28" s="124"/>
      <c r="D28" s="124"/>
      <c r="E28" s="124"/>
      <c r="F28" s="124"/>
      <c r="G28" s="124"/>
      <c r="H28" s="124"/>
      <c r="I28" s="123"/>
      <c r="J28" s="123"/>
      <c r="K28" s="124"/>
      <c r="L28" s="124"/>
      <c r="M28" s="124"/>
      <c r="N28" s="124"/>
      <c r="O28" s="123"/>
      <c r="P28" s="123"/>
      <c r="Q28" s="123"/>
      <c r="R28" s="124"/>
      <c r="S28" s="124"/>
      <c r="T28" s="124"/>
    </row>
    <row r="29" ht="20.1" customHeight="1" spans="1:20">
      <c r="A29" s="124"/>
      <c r="B29" s="124"/>
      <c r="C29" s="124"/>
      <c r="D29" s="124"/>
      <c r="E29" s="124"/>
      <c r="F29" s="124"/>
      <c r="G29" s="124"/>
      <c r="H29" s="124"/>
      <c r="I29" s="123"/>
      <c r="J29" s="123"/>
      <c r="K29" s="124"/>
      <c r="L29" s="124"/>
      <c r="M29" s="124"/>
      <c r="N29" s="124"/>
      <c r="O29" s="123"/>
      <c r="P29" s="123"/>
      <c r="Q29" s="123"/>
      <c r="R29" s="124"/>
      <c r="S29" s="124"/>
      <c r="T29" s="124"/>
    </row>
    <row r="30" ht="20.1" customHeight="1" spans="1:20">
      <c r="A30" s="124"/>
      <c r="B30" s="124"/>
      <c r="C30" s="124"/>
      <c r="D30" s="124"/>
      <c r="E30" s="124"/>
      <c r="F30" s="124"/>
      <c r="G30" s="124"/>
      <c r="H30" s="124"/>
      <c r="I30" s="123"/>
      <c r="J30" s="123"/>
      <c r="K30" s="124"/>
      <c r="L30" s="124"/>
      <c r="M30" s="124"/>
      <c r="N30" s="124"/>
      <c r="O30" s="123"/>
      <c r="P30" s="123"/>
      <c r="Q30" s="123"/>
      <c r="R30" s="124"/>
      <c r="S30" s="124"/>
      <c r="T30" s="124"/>
    </row>
    <row r="31" ht="20.1" customHeight="1" spans="1:20">
      <c r="A31" s="124"/>
      <c r="B31" s="124"/>
      <c r="C31" s="124"/>
      <c r="D31" s="124"/>
      <c r="E31" s="124"/>
      <c r="F31" s="124"/>
      <c r="G31" s="124"/>
      <c r="H31" s="124"/>
      <c r="I31" s="123"/>
      <c r="J31" s="123"/>
      <c r="K31" s="124"/>
      <c r="L31" s="124"/>
      <c r="M31" s="124"/>
      <c r="N31" s="124"/>
      <c r="O31" s="123"/>
      <c r="P31" s="123"/>
      <c r="Q31" s="123"/>
      <c r="R31" s="124"/>
      <c r="S31" s="124"/>
      <c r="T31" s="124"/>
    </row>
    <row r="32" ht="20.1" customHeight="1" spans="1:20">
      <c r="A32" s="124"/>
      <c r="B32" s="124"/>
      <c r="C32" s="124"/>
      <c r="D32" s="124"/>
      <c r="E32" s="124"/>
      <c r="F32" s="124"/>
      <c r="G32" s="124"/>
      <c r="H32" s="124"/>
      <c r="I32" s="123"/>
      <c r="J32" s="123"/>
      <c r="K32" s="124"/>
      <c r="L32" s="124"/>
      <c r="M32" s="124"/>
      <c r="N32" s="124"/>
      <c r="O32" s="123"/>
      <c r="P32" s="123"/>
      <c r="Q32" s="123"/>
      <c r="R32" s="124"/>
      <c r="S32" s="124"/>
      <c r="T32" s="12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58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5.75" customWidth="1"/>
    <col min="11" max="12" width="10.6666666666667" customWidth="1"/>
  </cols>
  <sheetData>
    <row r="1" ht="20.1" customHeight="1" spans="1:10">
      <c r="A1" s="49"/>
      <c r="B1" s="203"/>
      <c r="C1" s="203"/>
      <c r="D1" s="203"/>
      <c r="E1" s="203"/>
      <c r="F1" s="203"/>
      <c r="G1" s="203"/>
      <c r="H1" s="203"/>
      <c r="I1" s="203"/>
      <c r="J1" s="232" t="s">
        <v>103</v>
      </c>
    </row>
    <row r="2" ht="20.1" customHeight="1" spans="1:10">
      <c r="A2" s="13" t="s">
        <v>104</v>
      </c>
      <c r="B2" s="13"/>
      <c r="C2" s="13"/>
      <c r="D2" s="13"/>
      <c r="E2" s="13"/>
      <c r="F2" s="13"/>
      <c r="G2" s="13"/>
      <c r="H2" s="13"/>
      <c r="I2" s="13"/>
      <c r="J2" s="13"/>
    </row>
    <row r="3" ht="20.1" customHeight="1" spans="1:12">
      <c r="A3" s="153" t="s">
        <v>5</v>
      </c>
      <c r="B3" s="154"/>
      <c r="C3" s="154"/>
      <c r="D3" s="154"/>
      <c r="E3" s="154"/>
      <c r="F3" s="204"/>
      <c r="G3" s="204"/>
      <c r="H3" s="204"/>
      <c r="I3" s="204"/>
      <c r="J3" s="16" t="s">
        <v>6</v>
      </c>
      <c r="K3" s="43"/>
      <c r="L3" s="43"/>
    </row>
    <row r="4" ht="20.1" customHeight="1" spans="1:12">
      <c r="A4" s="155" t="s">
        <v>60</v>
      </c>
      <c r="B4" s="157"/>
      <c r="C4" s="157"/>
      <c r="D4" s="157"/>
      <c r="E4" s="156"/>
      <c r="F4" s="205" t="s">
        <v>61</v>
      </c>
      <c r="G4" s="206" t="s">
        <v>105</v>
      </c>
      <c r="H4" s="207" t="s">
        <v>106</v>
      </c>
      <c r="I4" s="207" t="s">
        <v>107</v>
      </c>
      <c r="J4" s="233" t="s">
        <v>108</v>
      </c>
      <c r="K4" s="43"/>
      <c r="L4" s="43"/>
    </row>
    <row r="5" ht="20.1" customHeight="1" spans="1:12">
      <c r="A5" s="155" t="s">
        <v>69</v>
      </c>
      <c r="B5" s="157"/>
      <c r="C5" s="156"/>
      <c r="D5" s="208" t="s">
        <v>70</v>
      </c>
      <c r="E5" s="209" t="s">
        <v>109</v>
      </c>
      <c r="F5" s="206"/>
      <c r="G5" s="206"/>
      <c r="H5" s="207"/>
      <c r="I5" s="207"/>
      <c r="J5" s="233"/>
      <c r="K5" s="43"/>
      <c r="L5" s="43"/>
    </row>
    <row r="6" ht="15" customHeight="1" spans="1:12">
      <c r="A6" s="210" t="s">
        <v>81</v>
      </c>
      <c r="B6" s="210" t="s">
        <v>82</v>
      </c>
      <c r="C6" s="211" t="s">
        <v>83</v>
      </c>
      <c r="D6" s="212"/>
      <c r="E6" s="213"/>
      <c r="F6" s="214"/>
      <c r="G6" s="214"/>
      <c r="H6" s="215"/>
      <c r="I6" s="215"/>
      <c r="J6" s="212"/>
      <c r="K6" s="43"/>
      <c r="L6" s="43"/>
    </row>
    <row r="7" ht="19" customHeight="1" spans="1:12">
      <c r="A7" s="216"/>
      <c r="B7" s="216"/>
      <c r="C7" s="217"/>
      <c r="D7" s="218"/>
      <c r="E7" s="219" t="s">
        <v>110</v>
      </c>
      <c r="F7" s="150">
        <f>G7</f>
        <v>32154199.47</v>
      </c>
      <c r="G7" s="150">
        <f>G8</f>
        <v>32154199.47</v>
      </c>
      <c r="H7" s="218"/>
      <c r="I7" s="218"/>
      <c r="J7" s="218"/>
      <c r="K7" s="43"/>
      <c r="L7" s="43"/>
    </row>
    <row r="8" ht="19" customHeight="1" spans="1:12">
      <c r="A8" s="216" t="s">
        <v>84</v>
      </c>
      <c r="B8" s="216" t="s">
        <v>85</v>
      </c>
      <c r="C8" s="217" t="s">
        <v>85</v>
      </c>
      <c r="D8" s="218" t="s">
        <v>86</v>
      </c>
      <c r="E8" s="219" t="s">
        <v>111</v>
      </c>
      <c r="F8" s="150">
        <f t="shared" ref="F8:F14" si="0">G8</f>
        <v>32154199.47</v>
      </c>
      <c r="G8" s="150">
        <f>SUBTOTAL(9,G9:G14)</f>
        <v>32154199.47</v>
      </c>
      <c r="H8" s="218"/>
      <c r="I8" s="218"/>
      <c r="J8" s="218"/>
      <c r="K8" s="43"/>
      <c r="L8" s="43"/>
    </row>
    <row r="9" ht="19" customHeight="1" spans="1:12">
      <c r="A9" s="216" t="s">
        <v>84</v>
      </c>
      <c r="B9" s="216" t="s">
        <v>88</v>
      </c>
      <c r="C9" s="217" t="s">
        <v>89</v>
      </c>
      <c r="D9" s="218" t="s">
        <v>86</v>
      </c>
      <c r="E9" s="219" t="s">
        <v>112</v>
      </c>
      <c r="F9" s="150">
        <f t="shared" si="0"/>
        <v>24151824.09</v>
      </c>
      <c r="G9" s="150">
        <v>24151824.09</v>
      </c>
      <c r="H9" s="218"/>
      <c r="I9" s="218"/>
      <c r="J9" s="218"/>
      <c r="K9" s="43"/>
      <c r="L9" s="43"/>
    </row>
    <row r="10" ht="19" customHeight="1" spans="1:12">
      <c r="A10" s="216" t="s">
        <v>91</v>
      </c>
      <c r="B10" s="216" t="s">
        <v>92</v>
      </c>
      <c r="C10" s="217" t="s">
        <v>92</v>
      </c>
      <c r="D10" s="218" t="s">
        <v>86</v>
      </c>
      <c r="E10" s="219" t="s">
        <v>113</v>
      </c>
      <c r="F10" s="150">
        <f t="shared" si="0"/>
        <v>2564102.88</v>
      </c>
      <c r="G10" s="150">
        <v>2564102.88</v>
      </c>
      <c r="H10" s="218"/>
      <c r="I10" s="218"/>
      <c r="J10" s="218"/>
      <c r="K10" s="43"/>
      <c r="L10" s="43"/>
    </row>
    <row r="11" ht="19" customHeight="1" spans="1:12">
      <c r="A11" s="216" t="s">
        <v>91</v>
      </c>
      <c r="B11" s="216" t="s">
        <v>92</v>
      </c>
      <c r="C11" s="217" t="s">
        <v>94</v>
      </c>
      <c r="D11" s="218" t="s">
        <v>86</v>
      </c>
      <c r="E11" s="219" t="s">
        <v>114</v>
      </c>
      <c r="F11" s="150">
        <f t="shared" si="0"/>
        <v>1281594.4</v>
      </c>
      <c r="G11" s="150">
        <v>1281594.4</v>
      </c>
      <c r="H11" s="218"/>
      <c r="I11" s="218"/>
      <c r="J11" s="218"/>
      <c r="K11" s="43"/>
      <c r="L11" s="43"/>
    </row>
    <row r="12" ht="19" customHeight="1" spans="1:12">
      <c r="A12" s="216" t="s">
        <v>96</v>
      </c>
      <c r="B12" s="216" t="s">
        <v>97</v>
      </c>
      <c r="C12" s="217" t="s">
        <v>89</v>
      </c>
      <c r="D12" s="218" t="s">
        <v>86</v>
      </c>
      <c r="E12" s="219" t="s">
        <v>115</v>
      </c>
      <c r="F12" s="150">
        <f t="shared" si="0"/>
        <v>1121795.02</v>
      </c>
      <c r="G12" s="150">
        <v>1121795.02</v>
      </c>
      <c r="H12" s="218"/>
      <c r="I12" s="218"/>
      <c r="J12" s="218"/>
      <c r="K12" s="43"/>
      <c r="L12" s="43"/>
    </row>
    <row r="13" ht="19" customHeight="1" spans="1:12">
      <c r="A13" s="216" t="s">
        <v>96</v>
      </c>
      <c r="B13" s="216" t="s">
        <v>97</v>
      </c>
      <c r="C13" s="217" t="s">
        <v>99</v>
      </c>
      <c r="D13" s="218" t="s">
        <v>86</v>
      </c>
      <c r="E13" s="219" t="s">
        <v>116</v>
      </c>
      <c r="F13" s="150">
        <f t="shared" si="0"/>
        <v>474216.19</v>
      </c>
      <c r="G13" s="150">
        <v>474216.19</v>
      </c>
      <c r="H13" s="218"/>
      <c r="I13" s="218"/>
      <c r="J13" s="218"/>
      <c r="K13" s="43"/>
      <c r="L13" s="43"/>
    </row>
    <row r="14" ht="19" customHeight="1" spans="1:12">
      <c r="A14" s="216" t="s">
        <v>101</v>
      </c>
      <c r="B14" s="216" t="s">
        <v>88</v>
      </c>
      <c r="C14" s="217" t="s">
        <v>89</v>
      </c>
      <c r="D14" s="218" t="s">
        <v>86</v>
      </c>
      <c r="E14" s="219" t="s">
        <v>117</v>
      </c>
      <c r="F14" s="150">
        <f t="shared" si="0"/>
        <v>2560666.89</v>
      </c>
      <c r="G14" s="220">
        <v>2560666.89</v>
      </c>
      <c r="H14" s="218"/>
      <c r="I14" s="218"/>
      <c r="J14" s="218"/>
      <c r="K14" s="43"/>
      <c r="L14" s="43"/>
    </row>
    <row r="15" ht="20.1" customHeight="1" spans="1:12">
      <c r="A15" s="221"/>
      <c r="B15" s="221"/>
      <c r="C15" s="221"/>
      <c r="D15" s="221"/>
      <c r="E15" s="222"/>
      <c r="F15" s="68"/>
      <c r="G15" s="68"/>
      <c r="H15" s="68"/>
      <c r="I15" s="68"/>
      <c r="J15" s="68"/>
      <c r="K15" s="48"/>
      <c r="L15" s="47"/>
    </row>
    <row r="16" ht="20.1" customHeight="1" spans="1:12">
      <c r="A16" s="223"/>
      <c r="B16" s="223"/>
      <c r="C16" s="223"/>
      <c r="D16" s="223"/>
      <c r="E16" s="224"/>
      <c r="F16" s="71"/>
      <c r="G16" s="71"/>
      <c r="H16" s="71"/>
      <c r="I16" s="71"/>
      <c r="J16" s="71"/>
      <c r="K16" s="47"/>
      <c r="L16" s="47"/>
    </row>
    <row r="17" ht="20.1" customHeight="1" spans="1:12">
      <c r="A17" s="223"/>
      <c r="B17" s="223"/>
      <c r="C17" s="223"/>
      <c r="D17" s="223"/>
      <c r="E17" s="223"/>
      <c r="F17" s="225"/>
      <c r="G17" s="225"/>
      <c r="H17" s="71"/>
      <c r="I17" s="71"/>
      <c r="J17" s="71"/>
      <c r="K17" s="47"/>
      <c r="L17" s="47"/>
    </row>
    <row r="18" ht="20.1" customHeight="1" spans="1:12">
      <c r="A18" s="226"/>
      <c r="B18" s="223"/>
      <c r="C18" s="223"/>
      <c r="D18" s="223"/>
      <c r="E18" s="223"/>
      <c r="F18" s="225"/>
      <c r="G18" s="225"/>
      <c r="H18" s="71"/>
      <c r="I18" s="71"/>
      <c r="J18" s="71"/>
      <c r="K18" s="47"/>
      <c r="L18" s="47"/>
    </row>
    <row r="19" ht="20.1" customHeight="1" spans="1:12">
      <c r="A19" s="226"/>
      <c r="B19" s="223"/>
      <c r="C19" s="223"/>
      <c r="D19" s="223"/>
      <c r="E19" s="224"/>
      <c r="F19" s="225"/>
      <c r="G19" s="225"/>
      <c r="H19" s="71"/>
      <c r="I19" s="71"/>
      <c r="J19" s="71"/>
      <c r="K19" s="47"/>
      <c r="L19" s="47"/>
    </row>
    <row r="20" ht="20.1" customHeight="1" spans="1:12">
      <c r="A20" s="226"/>
      <c r="B20" s="223"/>
      <c r="C20" s="223"/>
      <c r="D20" s="223"/>
      <c r="E20" s="224"/>
      <c r="F20" s="225"/>
      <c r="G20" s="225"/>
      <c r="H20" s="71"/>
      <c r="I20" s="71"/>
      <c r="J20" s="71"/>
      <c r="K20" s="47"/>
      <c r="L20" s="120"/>
    </row>
    <row r="21" ht="20.1" customHeight="1" spans="1:12">
      <c r="A21" s="226"/>
      <c r="B21" s="223"/>
      <c r="C21" s="226"/>
      <c r="D21" s="223"/>
      <c r="E21" s="223"/>
      <c r="F21" s="225"/>
      <c r="G21" s="225"/>
      <c r="H21" s="71"/>
      <c r="I21" s="71"/>
      <c r="J21" s="71"/>
      <c r="K21" s="47"/>
      <c r="L21" s="47"/>
    </row>
    <row r="22" ht="20.1" customHeight="1" spans="1:12">
      <c r="A22" s="226"/>
      <c r="B22" s="226"/>
      <c r="C22" s="223"/>
      <c r="D22" s="223"/>
      <c r="E22" s="226"/>
      <c r="F22" s="225"/>
      <c r="G22" s="225"/>
      <c r="H22" s="71"/>
      <c r="I22" s="71"/>
      <c r="J22" s="71"/>
      <c r="K22" s="47"/>
      <c r="L22" s="47"/>
    </row>
    <row r="23" ht="20.1" customHeight="1" spans="1:12">
      <c r="A23" s="226"/>
      <c r="B23" s="226"/>
      <c r="C23" s="223"/>
      <c r="D23" s="223"/>
      <c r="E23" s="227"/>
      <c r="F23" s="225"/>
      <c r="G23" s="225"/>
      <c r="H23" s="225"/>
      <c r="I23" s="71"/>
      <c r="J23" s="225"/>
      <c r="K23" s="47"/>
      <c r="L23" s="47"/>
    </row>
    <row r="24" ht="20.1" customHeight="1" spans="1:12">
      <c r="A24" s="226"/>
      <c r="B24" s="226"/>
      <c r="C24" s="226"/>
      <c r="D24" s="223"/>
      <c r="E24" s="227"/>
      <c r="F24" s="225"/>
      <c r="G24" s="225"/>
      <c r="H24" s="225"/>
      <c r="I24" s="225"/>
      <c r="J24" s="225"/>
      <c r="K24" s="47"/>
      <c r="L24" s="47"/>
    </row>
    <row r="25" ht="20.1" customHeight="1" spans="1:12">
      <c r="A25" s="226"/>
      <c r="B25" s="226"/>
      <c r="C25" s="226"/>
      <c r="D25" s="223"/>
      <c r="E25" s="228"/>
      <c r="F25" s="225"/>
      <c r="G25" s="225"/>
      <c r="H25" s="225"/>
      <c r="I25" s="225"/>
      <c r="J25" s="225"/>
      <c r="K25" s="47"/>
      <c r="L25" s="47"/>
    </row>
    <row r="26" ht="20.1" customHeight="1" spans="1:12">
      <c r="A26" s="226"/>
      <c r="B26" s="226"/>
      <c r="C26" s="226"/>
      <c r="D26" s="226"/>
      <c r="E26" s="228"/>
      <c r="F26" s="225"/>
      <c r="G26" s="225"/>
      <c r="H26" s="225"/>
      <c r="I26" s="225"/>
      <c r="J26" s="225"/>
      <c r="K26" s="47"/>
      <c r="L26" s="47"/>
    </row>
    <row r="27" ht="20.1" customHeight="1" spans="1:12">
      <c r="A27" s="226"/>
      <c r="B27" s="226"/>
      <c r="C27" s="226"/>
      <c r="D27" s="226"/>
      <c r="E27" s="228"/>
      <c r="F27" s="225"/>
      <c r="G27" s="225"/>
      <c r="H27" s="225"/>
      <c r="I27" s="225"/>
      <c r="J27" s="225"/>
      <c r="K27" s="47"/>
      <c r="L27" s="47"/>
    </row>
    <row r="28" ht="20.1" customHeight="1" spans="1:12">
      <c r="A28" s="229"/>
      <c r="B28" s="229"/>
      <c r="C28" s="229"/>
      <c r="D28" s="229"/>
      <c r="E28" s="229"/>
      <c r="F28" s="230"/>
      <c r="G28" s="225"/>
      <c r="H28" s="225"/>
      <c r="I28" s="225"/>
      <c r="J28" s="225"/>
      <c r="K28" s="47"/>
      <c r="L28" s="47"/>
    </row>
    <row r="29" ht="20.1" customHeight="1" spans="1:12">
      <c r="A29" s="231"/>
      <c r="B29" s="231"/>
      <c r="C29" s="231"/>
      <c r="D29" s="231"/>
      <c r="E29" s="231"/>
      <c r="F29" s="230"/>
      <c r="G29" s="225"/>
      <c r="H29" s="225"/>
      <c r="I29" s="225"/>
      <c r="J29" s="225"/>
      <c r="K29" s="47"/>
      <c r="L29" s="47"/>
    </row>
    <row r="30" ht="20.1" customHeight="1" spans="1:12">
      <c r="A30" s="123"/>
      <c r="B30" s="123"/>
      <c r="C30" s="123"/>
      <c r="D30" s="123"/>
      <c r="E30" s="123"/>
      <c r="F30" s="123"/>
      <c r="G30" s="124"/>
      <c r="H30" s="124"/>
      <c r="I30" s="124"/>
      <c r="J30" s="124"/>
      <c r="K30" s="46"/>
      <c r="L30" s="46"/>
    </row>
    <row r="31" ht="20.1" customHeight="1" spans="1:1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46"/>
      <c r="L31" s="46"/>
    </row>
    <row r="32" ht="20.1" customHeight="1" spans="1:1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46"/>
      <c r="L32" s="46"/>
    </row>
    <row r="33" ht="20.1" customHeight="1" spans="1:1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46"/>
      <c r="L33" s="46"/>
    </row>
    <row r="34" ht="20.1" customHeight="1" spans="1:1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46"/>
      <c r="L34" s="46"/>
    </row>
    <row r="35" ht="20.1" customHeight="1" spans="1:1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46"/>
      <c r="L35" s="46"/>
    </row>
    <row r="36" ht="20.1" customHeight="1" spans="1:1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46"/>
      <c r="L36" s="46"/>
    </row>
    <row r="37" ht="20.1" customHeight="1" spans="1:1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46"/>
      <c r="L37" s="46"/>
    </row>
    <row r="38" ht="20.1" customHeight="1" spans="1:1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46"/>
      <c r="L38" s="4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J5" sqref="J5"/>
    </sheetView>
  </sheetViews>
  <sheetFormatPr defaultColWidth="9.16666666666667" defaultRowHeight="20.25" customHeight="1"/>
  <cols>
    <col min="1" max="1" width="31.5" customWidth="1"/>
    <col min="2" max="2" width="18.625" customWidth="1"/>
    <col min="3" max="3" width="31.5" customWidth="1"/>
    <col min="4" max="8" width="1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52"/>
      <c r="B1" s="152"/>
      <c r="C1" s="152"/>
      <c r="D1" s="152"/>
      <c r="E1" s="152"/>
      <c r="F1" s="152"/>
      <c r="G1" s="152"/>
      <c r="H1" s="16" t="s">
        <v>118</v>
      </c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customHeight="1" spans="1:34">
      <c r="A2" s="13" t="s">
        <v>119</v>
      </c>
      <c r="B2" s="13"/>
      <c r="C2" s="13"/>
      <c r="D2" s="13"/>
      <c r="E2" s="13"/>
      <c r="F2" s="13"/>
      <c r="G2" s="13"/>
      <c r="H2" s="13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customHeight="1" spans="1:34">
      <c r="A3" s="153" t="s">
        <v>5</v>
      </c>
      <c r="B3" s="154"/>
      <c r="C3" s="49"/>
      <c r="D3" s="49"/>
      <c r="E3" s="49"/>
      <c r="F3" s="49"/>
      <c r="G3" s="49"/>
      <c r="H3" s="16" t="s">
        <v>6</v>
      </c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</row>
    <row r="4" customHeight="1" spans="1:34">
      <c r="A4" s="155" t="s">
        <v>120</v>
      </c>
      <c r="B4" s="156"/>
      <c r="C4" s="155" t="s">
        <v>121</v>
      </c>
      <c r="D4" s="157"/>
      <c r="E4" s="157"/>
      <c r="F4" s="157"/>
      <c r="G4" s="157"/>
      <c r="H4" s="156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</row>
    <row r="5" ht="34.5" customHeight="1" spans="1:34">
      <c r="A5" s="158" t="s">
        <v>122</v>
      </c>
      <c r="B5" s="159" t="s">
        <v>10</v>
      </c>
      <c r="C5" s="160" t="s">
        <v>9</v>
      </c>
      <c r="D5" s="159" t="s">
        <v>123</v>
      </c>
      <c r="E5" s="159" t="s">
        <v>124</v>
      </c>
      <c r="F5" s="161" t="s">
        <v>125</v>
      </c>
      <c r="G5" s="159" t="s">
        <v>126</v>
      </c>
      <c r="H5" s="162" t="s">
        <v>127</v>
      </c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</row>
    <row r="6" customHeight="1" spans="1:34">
      <c r="A6" s="163" t="s">
        <v>128</v>
      </c>
      <c r="B6" s="164">
        <f>SUM(B7:B9)</f>
        <v>32154199.47</v>
      </c>
      <c r="C6" s="165" t="s">
        <v>129</v>
      </c>
      <c r="D6" s="164">
        <f>SUM(E6,F6,G6,H6)</f>
        <v>32154199.47</v>
      </c>
      <c r="E6" s="164">
        <f t="shared" ref="E6:H6" si="0">SUM(E7:E36)</f>
        <v>32154199.47</v>
      </c>
      <c r="F6" s="166">
        <f t="shared" si="0"/>
        <v>0</v>
      </c>
      <c r="G6" s="166">
        <f t="shared" si="0"/>
        <v>0</v>
      </c>
      <c r="H6" s="166">
        <f t="shared" si="0"/>
        <v>0</v>
      </c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</row>
    <row r="7" customHeight="1" spans="1:34">
      <c r="A7" s="163" t="s">
        <v>130</v>
      </c>
      <c r="B7" s="164">
        <f>'1'!B6</f>
        <v>32154199.47</v>
      </c>
      <c r="C7" s="165" t="s">
        <v>131</v>
      </c>
      <c r="D7" s="167">
        <f t="shared" ref="D7:D37" si="1">SUM(E7:H7)</f>
        <v>0</v>
      </c>
      <c r="E7" s="164"/>
      <c r="F7" s="166"/>
      <c r="G7" s="168"/>
      <c r="H7" s="166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customHeight="1" spans="1:34">
      <c r="A8" s="163" t="s">
        <v>132</v>
      </c>
      <c r="B8" s="169"/>
      <c r="C8" s="165" t="s">
        <v>133</v>
      </c>
      <c r="D8" s="167">
        <f t="shared" si="1"/>
        <v>0</v>
      </c>
      <c r="E8" s="169"/>
      <c r="F8" s="170"/>
      <c r="G8" s="168"/>
      <c r="H8" s="170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</row>
    <row r="9" customHeight="1" spans="1:34">
      <c r="A9" s="163" t="s">
        <v>134</v>
      </c>
      <c r="B9" s="171"/>
      <c r="C9" s="165" t="s">
        <v>135</v>
      </c>
      <c r="D9" s="167">
        <f t="shared" si="1"/>
        <v>0</v>
      </c>
      <c r="E9" s="169"/>
      <c r="F9" s="170"/>
      <c r="G9" s="168"/>
      <c r="H9" s="170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</row>
    <row r="10" customHeight="1" spans="1:34">
      <c r="A10" s="163" t="s">
        <v>136</v>
      </c>
      <c r="B10" s="172"/>
      <c r="C10" s="165" t="s">
        <v>137</v>
      </c>
      <c r="D10" s="167">
        <f t="shared" si="1"/>
        <v>24151824.09</v>
      </c>
      <c r="E10" s="169">
        <f>'1'!D9</f>
        <v>24151824.09</v>
      </c>
      <c r="F10" s="170"/>
      <c r="G10" s="168"/>
      <c r="H10" s="170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</row>
    <row r="11" customHeight="1" spans="1:34">
      <c r="A11" s="163" t="s">
        <v>130</v>
      </c>
      <c r="B11" s="169"/>
      <c r="C11" s="165" t="s">
        <v>138</v>
      </c>
      <c r="D11" s="167">
        <f t="shared" si="1"/>
        <v>0</v>
      </c>
      <c r="E11" s="169">
        <f>'1'!D10</f>
        <v>0</v>
      </c>
      <c r="F11" s="170"/>
      <c r="G11" s="168"/>
      <c r="H11" s="170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</row>
    <row r="12" customHeight="1" spans="1:34">
      <c r="A12" s="163" t="s">
        <v>132</v>
      </c>
      <c r="B12" s="169"/>
      <c r="C12" s="165" t="s">
        <v>139</v>
      </c>
      <c r="D12" s="167">
        <f t="shared" si="1"/>
        <v>0</v>
      </c>
      <c r="E12" s="169">
        <f>'1'!D11</f>
        <v>0</v>
      </c>
      <c r="F12" s="170"/>
      <c r="G12" s="168"/>
      <c r="H12" s="170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</row>
    <row r="13" customHeight="1" spans="1:34">
      <c r="A13" s="163" t="s">
        <v>134</v>
      </c>
      <c r="B13" s="169"/>
      <c r="C13" s="165" t="s">
        <v>140</v>
      </c>
      <c r="D13" s="167">
        <f t="shared" si="1"/>
        <v>0</v>
      </c>
      <c r="E13" s="169">
        <f>'1'!D12</f>
        <v>0</v>
      </c>
      <c r="F13" s="170"/>
      <c r="G13" s="168"/>
      <c r="H13" s="170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</row>
    <row r="14" customHeight="1" spans="1:34">
      <c r="A14" s="163" t="s">
        <v>141</v>
      </c>
      <c r="B14" s="171"/>
      <c r="C14" s="165" t="s">
        <v>142</v>
      </c>
      <c r="D14" s="167">
        <f t="shared" si="1"/>
        <v>3845697.28</v>
      </c>
      <c r="E14" s="169">
        <f>'1'!D13</f>
        <v>3845697.28</v>
      </c>
      <c r="F14" s="170"/>
      <c r="G14" s="168"/>
      <c r="H14" s="170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</row>
    <row r="15" customHeight="1" spans="1:34">
      <c r="A15" s="173"/>
      <c r="B15" s="174"/>
      <c r="C15" s="165" t="s">
        <v>143</v>
      </c>
      <c r="D15" s="167">
        <f t="shared" si="1"/>
        <v>0</v>
      </c>
      <c r="E15" s="169">
        <f>'1'!D14</f>
        <v>0</v>
      </c>
      <c r="F15" s="170"/>
      <c r="G15" s="168"/>
      <c r="H15" s="170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</row>
    <row r="16" customHeight="1" spans="1:34">
      <c r="A16" s="173"/>
      <c r="B16" s="171"/>
      <c r="C16" s="165" t="s">
        <v>144</v>
      </c>
      <c r="D16" s="167">
        <f t="shared" si="1"/>
        <v>1596011.21</v>
      </c>
      <c r="E16" s="169">
        <f>'1'!D15</f>
        <v>1596011.21</v>
      </c>
      <c r="F16" s="170"/>
      <c r="G16" s="168"/>
      <c r="H16" s="170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</row>
    <row r="17" customHeight="1" spans="1:34">
      <c r="A17" s="173"/>
      <c r="B17" s="171"/>
      <c r="C17" s="165" t="s">
        <v>145</v>
      </c>
      <c r="D17" s="167">
        <f t="shared" si="1"/>
        <v>0</v>
      </c>
      <c r="E17" s="169">
        <f>'1'!D16</f>
        <v>0</v>
      </c>
      <c r="F17" s="170"/>
      <c r="G17" s="168"/>
      <c r="H17" s="170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</row>
    <row r="18" customHeight="1" spans="1:34">
      <c r="A18" s="173"/>
      <c r="B18" s="171"/>
      <c r="C18" s="165" t="s">
        <v>146</v>
      </c>
      <c r="D18" s="167">
        <f t="shared" si="1"/>
        <v>0</v>
      </c>
      <c r="E18" s="169">
        <f>'1'!D17</f>
        <v>0</v>
      </c>
      <c r="F18" s="170"/>
      <c r="G18" s="168"/>
      <c r="H18" s="170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</row>
    <row r="19" customHeight="1" spans="1:34">
      <c r="A19" s="173"/>
      <c r="B19" s="171"/>
      <c r="C19" s="165" t="s">
        <v>147</v>
      </c>
      <c r="D19" s="167">
        <f t="shared" si="1"/>
        <v>0</v>
      </c>
      <c r="E19" s="169">
        <f>'1'!D18</f>
        <v>0</v>
      </c>
      <c r="F19" s="170"/>
      <c r="G19" s="168"/>
      <c r="H19" s="170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</row>
    <row r="20" customHeight="1" spans="1:34">
      <c r="A20" s="173"/>
      <c r="B20" s="171"/>
      <c r="C20" s="165" t="s">
        <v>148</v>
      </c>
      <c r="D20" s="167">
        <f t="shared" si="1"/>
        <v>0</v>
      </c>
      <c r="E20" s="169">
        <f>'1'!D19</f>
        <v>0</v>
      </c>
      <c r="F20" s="170"/>
      <c r="G20" s="168"/>
      <c r="H20" s="170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</row>
    <row r="21" customHeight="1" spans="1:34">
      <c r="A21" s="173"/>
      <c r="B21" s="171"/>
      <c r="C21" s="165" t="s">
        <v>149</v>
      </c>
      <c r="D21" s="167">
        <f t="shared" si="1"/>
        <v>0</v>
      </c>
      <c r="E21" s="169">
        <f>'1'!D20</f>
        <v>0</v>
      </c>
      <c r="F21" s="170"/>
      <c r="G21" s="168"/>
      <c r="H21" s="170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</row>
    <row r="22" customHeight="1" spans="1:34">
      <c r="A22" s="173"/>
      <c r="B22" s="171"/>
      <c r="C22" s="165" t="s">
        <v>150</v>
      </c>
      <c r="D22" s="167">
        <f t="shared" si="1"/>
        <v>0</v>
      </c>
      <c r="E22" s="169">
        <f>'1'!D21</f>
        <v>0</v>
      </c>
      <c r="F22" s="170"/>
      <c r="G22" s="168"/>
      <c r="H22" s="170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</row>
    <row r="23" customHeight="1" spans="1:34">
      <c r="A23" s="173"/>
      <c r="B23" s="171"/>
      <c r="C23" s="165" t="s">
        <v>151</v>
      </c>
      <c r="D23" s="167">
        <f t="shared" si="1"/>
        <v>0</v>
      </c>
      <c r="E23" s="169">
        <f>'1'!D22</f>
        <v>0</v>
      </c>
      <c r="F23" s="170"/>
      <c r="G23" s="168"/>
      <c r="H23" s="170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</row>
    <row r="24" customHeight="1" spans="1:34">
      <c r="A24" s="173"/>
      <c r="B24" s="171"/>
      <c r="C24" s="165" t="s">
        <v>152</v>
      </c>
      <c r="D24" s="167">
        <f t="shared" si="1"/>
        <v>0</v>
      </c>
      <c r="E24" s="169">
        <f>'1'!D23</f>
        <v>0</v>
      </c>
      <c r="F24" s="170"/>
      <c r="G24" s="168"/>
      <c r="H24" s="170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</row>
    <row r="25" customHeight="1" spans="1:34">
      <c r="A25" s="173"/>
      <c r="B25" s="171"/>
      <c r="C25" s="165" t="s">
        <v>153</v>
      </c>
      <c r="D25" s="167">
        <f t="shared" si="1"/>
        <v>0</v>
      </c>
      <c r="E25" s="169">
        <f>'1'!D24</f>
        <v>0</v>
      </c>
      <c r="F25" s="170"/>
      <c r="G25" s="168"/>
      <c r="H25" s="170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</row>
    <row r="26" customHeight="1" spans="1:34">
      <c r="A26" s="163"/>
      <c r="B26" s="171"/>
      <c r="C26" s="165" t="s">
        <v>154</v>
      </c>
      <c r="D26" s="167">
        <f t="shared" si="1"/>
        <v>2560666.89</v>
      </c>
      <c r="E26" s="169">
        <f>'1'!D25</f>
        <v>2560666.89</v>
      </c>
      <c r="F26" s="170"/>
      <c r="G26" s="168"/>
      <c r="H26" s="170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</row>
    <row r="27" customHeight="1" spans="1:34">
      <c r="A27" s="163"/>
      <c r="B27" s="171"/>
      <c r="C27" s="165" t="s">
        <v>155</v>
      </c>
      <c r="D27" s="167">
        <f t="shared" si="1"/>
        <v>0</v>
      </c>
      <c r="E27" s="169">
        <f>'1'!D26</f>
        <v>0</v>
      </c>
      <c r="F27" s="170"/>
      <c r="G27" s="168"/>
      <c r="H27" s="170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</row>
    <row r="28" customHeight="1" spans="1:34">
      <c r="A28" s="163"/>
      <c r="B28" s="171"/>
      <c r="C28" s="165" t="s">
        <v>156</v>
      </c>
      <c r="D28" s="167">
        <f t="shared" si="1"/>
        <v>0</v>
      </c>
      <c r="E28" s="169">
        <f>'1'!D27</f>
        <v>0</v>
      </c>
      <c r="F28" s="170"/>
      <c r="G28" s="168"/>
      <c r="H28" s="170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</row>
    <row r="29" customHeight="1" spans="1:34">
      <c r="A29" s="163"/>
      <c r="B29" s="171"/>
      <c r="C29" s="165" t="s">
        <v>157</v>
      </c>
      <c r="D29" s="167"/>
      <c r="E29" s="169"/>
      <c r="F29" s="170"/>
      <c r="G29" s="168"/>
      <c r="H29" s="170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</row>
    <row r="30" customHeight="1" spans="1:34">
      <c r="A30" s="163"/>
      <c r="B30" s="171"/>
      <c r="C30" s="165" t="s">
        <v>158</v>
      </c>
      <c r="D30" s="167">
        <f t="shared" si="1"/>
        <v>0</v>
      </c>
      <c r="E30" s="169"/>
      <c r="F30" s="170"/>
      <c r="G30" s="168"/>
      <c r="H30" s="170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</row>
    <row r="31" customHeight="1" spans="1:34">
      <c r="A31" s="163"/>
      <c r="B31" s="171"/>
      <c r="C31" s="165" t="s">
        <v>159</v>
      </c>
      <c r="D31" s="167">
        <f t="shared" si="1"/>
        <v>0</v>
      </c>
      <c r="E31" s="169"/>
      <c r="F31" s="170"/>
      <c r="G31" s="168"/>
      <c r="H31" s="170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</row>
    <row r="32" customHeight="1" spans="1:34">
      <c r="A32" s="163"/>
      <c r="B32" s="171"/>
      <c r="C32" s="165" t="s">
        <v>160</v>
      </c>
      <c r="D32" s="167">
        <f t="shared" si="1"/>
        <v>0</v>
      </c>
      <c r="E32" s="169"/>
      <c r="F32" s="170"/>
      <c r="G32" s="168"/>
      <c r="H32" s="170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</row>
    <row r="33" customHeight="1" spans="1:34">
      <c r="A33" s="163"/>
      <c r="B33" s="171"/>
      <c r="C33" s="165" t="s">
        <v>161</v>
      </c>
      <c r="D33" s="167">
        <f t="shared" si="1"/>
        <v>0</v>
      </c>
      <c r="E33" s="169"/>
      <c r="F33" s="170"/>
      <c r="G33" s="168"/>
      <c r="H33" s="170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</row>
    <row r="34" customHeight="1" spans="1:34">
      <c r="A34" s="163"/>
      <c r="B34" s="171"/>
      <c r="C34" s="165" t="s">
        <v>162</v>
      </c>
      <c r="D34" s="167">
        <f t="shared" si="1"/>
        <v>0</v>
      </c>
      <c r="E34" s="169"/>
      <c r="F34" s="170"/>
      <c r="G34" s="168"/>
      <c r="H34" s="170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</row>
    <row r="35" customHeight="1" spans="1:34">
      <c r="A35" s="163"/>
      <c r="B35" s="171"/>
      <c r="C35" s="165" t="s">
        <v>163</v>
      </c>
      <c r="D35" s="167">
        <f t="shared" si="1"/>
        <v>0</v>
      </c>
      <c r="E35" s="175"/>
      <c r="F35" s="176"/>
      <c r="G35" s="177"/>
      <c r="H35" s="176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</row>
    <row r="36" customHeight="1" spans="1:34">
      <c r="A36" s="178"/>
      <c r="B36" s="179"/>
      <c r="C36" s="180" t="s">
        <v>164</v>
      </c>
      <c r="D36" s="167">
        <f t="shared" si="1"/>
        <v>0</v>
      </c>
      <c r="E36" s="181"/>
      <c r="F36" s="182"/>
      <c r="G36" s="183"/>
      <c r="H36" s="184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</row>
    <row r="37" customHeight="1" spans="1:34">
      <c r="A37" s="163"/>
      <c r="B37" s="171"/>
      <c r="C37" s="185" t="s">
        <v>165</v>
      </c>
      <c r="D37" s="167">
        <f t="shared" si="1"/>
        <v>0</v>
      </c>
      <c r="E37" s="171"/>
      <c r="F37" s="186"/>
      <c r="G37" s="187"/>
      <c r="H37" s="188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</row>
    <row r="38" customHeight="1" spans="1:34">
      <c r="A38" s="163"/>
      <c r="B38" s="189"/>
      <c r="C38" s="185"/>
      <c r="D38" s="167"/>
      <c r="E38" s="190"/>
      <c r="F38" s="191"/>
      <c r="G38" s="192"/>
      <c r="H38" s="193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</row>
    <row r="39" customHeight="1" spans="1:34">
      <c r="A39" s="178" t="s">
        <v>166</v>
      </c>
      <c r="B39" s="194">
        <f>SUM(B6,B10)</f>
        <v>32154199.47</v>
      </c>
      <c r="C39" s="180" t="s">
        <v>57</v>
      </c>
      <c r="D39" s="167">
        <f>SUM(E39:H39)</f>
        <v>32154199.47</v>
      </c>
      <c r="E39" s="195">
        <f>SUM(E7:E37)</f>
        <v>32154199.47</v>
      </c>
      <c r="F39" s="196">
        <f>SUM(F7:F37)</f>
        <v>0</v>
      </c>
      <c r="G39" s="197">
        <f>SUM(G7:G37)</f>
        <v>0</v>
      </c>
      <c r="H39" s="198">
        <f>SUM(H7:H37)</f>
        <v>0</v>
      </c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</row>
    <row r="40" customHeight="1" spans="1:34">
      <c r="A40" s="199"/>
      <c r="B40" s="200"/>
      <c r="C40" s="201"/>
      <c r="D40" s="201"/>
      <c r="E40" s="201"/>
      <c r="F40" s="201"/>
      <c r="G40" s="201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fitToHeight="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51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8" width="15.875" customWidth="1"/>
    <col min="9" max="9" width="13.75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 t="s">
        <v>167</v>
      </c>
    </row>
    <row r="2" s="142" customFormat="1" ht="20.1" customHeight="1" spans="1:35">
      <c r="A2" s="13" t="s">
        <v>168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ht="20.1" customHeight="1" spans="1:35">
      <c r="A3" s="79" t="s">
        <v>5</v>
      </c>
      <c r="B3" s="14"/>
      <c r="C3" s="14"/>
      <c r="D3" s="14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2" t="s">
        <v>6</v>
      </c>
    </row>
    <row r="4" ht="20.1" customHeight="1" spans="1:35">
      <c r="A4" s="17" t="s">
        <v>60</v>
      </c>
      <c r="B4" s="18"/>
      <c r="C4" s="143"/>
      <c r="D4" s="19"/>
      <c r="E4" s="144" t="s">
        <v>169</v>
      </c>
      <c r="F4" s="135" t="s">
        <v>170</v>
      </c>
      <c r="G4" s="145"/>
      <c r="H4" s="145"/>
      <c r="I4" s="145"/>
      <c r="J4" s="145"/>
      <c r="K4" s="145"/>
      <c r="L4" s="145"/>
      <c r="M4" s="145"/>
      <c r="N4" s="145"/>
      <c r="O4" s="136"/>
      <c r="P4" s="135" t="s">
        <v>171</v>
      </c>
      <c r="Q4" s="145"/>
      <c r="R4" s="145"/>
      <c r="S4" s="145"/>
      <c r="T4" s="145"/>
      <c r="U4" s="145"/>
      <c r="V4" s="145"/>
      <c r="W4" s="145"/>
      <c r="X4" s="145"/>
      <c r="Y4" s="136"/>
      <c r="Z4" s="135" t="s">
        <v>172</v>
      </c>
      <c r="AA4" s="145"/>
      <c r="AB4" s="145"/>
      <c r="AC4" s="145"/>
      <c r="AD4" s="145"/>
      <c r="AE4" s="145"/>
      <c r="AF4" s="145"/>
      <c r="AG4" s="145"/>
      <c r="AH4" s="145"/>
      <c r="AI4" s="136"/>
    </row>
    <row r="5" ht="21" customHeight="1" spans="1:35">
      <c r="A5" s="17" t="s">
        <v>69</v>
      </c>
      <c r="B5" s="18"/>
      <c r="C5" s="109" t="s">
        <v>70</v>
      </c>
      <c r="D5" s="94" t="s">
        <v>71</v>
      </c>
      <c r="E5" s="53"/>
      <c r="F5" s="109" t="s">
        <v>61</v>
      </c>
      <c r="G5" s="109" t="s">
        <v>173</v>
      </c>
      <c r="H5" s="109"/>
      <c r="I5" s="109"/>
      <c r="J5" s="109" t="s">
        <v>174</v>
      </c>
      <c r="K5" s="109"/>
      <c r="L5" s="109"/>
      <c r="M5" s="109" t="s">
        <v>175</v>
      </c>
      <c r="N5" s="109"/>
      <c r="O5" s="109"/>
      <c r="P5" s="109" t="s">
        <v>61</v>
      </c>
      <c r="Q5" s="109" t="s">
        <v>173</v>
      </c>
      <c r="R5" s="109"/>
      <c r="S5" s="109"/>
      <c r="T5" s="109" t="s">
        <v>174</v>
      </c>
      <c r="U5" s="109"/>
      <c r="V5" s="109"/>
      <c r="W5" s="109" t="s">
        <v>175</v>
      </c>
      <c r="X5" s="109"/>
      <c r="Y5" s="109"/>
      <c r="Z5" s="109" t="s">
        <v>61</v>
      </c>
      <c r="AA5" s="109" t="s">
        <v>173</v>
      </c>
      <c r="AB5" s="109"/>
      <c r="AC5" s="109"/>
      <c r="AD5" s="109" t="s">
        <v>174</v>
      </c>
      <c r="AE5" s="109"/>
      <c r="AF5" s="109"/>
      <c r="AG5" s="109" t="s">
        <v>175</v>
      </c>
      <c r="AH5" s="109"/>
      <c r="AI5" s="109"/>
    </row>
    <row r="6" ht="30.75" customHeight="1" spans="1:35">
      <c r="A6" s="26" t="s">
        <v>81</v>
      </c>
      <c r="B6" s="146" t="s">
        <v>82</v>
      </c>
      <c r="C6" s="109"/>
      <c r="D6" s="96"/>
      <c r="E6" s="29"/>
      <c r="F6" s="147"/>
      <c r="G6" s="147" t="s">
        <v>76</v>
      </c>
      <c r="H6" s="147" t="s">
        <v>105</v>
      </c>
      <c r="I6" s="109" t="s">
        <v>106</v>
      </c>
      <c r="J6" s="109" t="s">
        <v>76</v>
      </c>
      <c r="K6" s="109" t="s">
        <v>105</v>
      </c>
      <c r="L6" s="109" t="s">
        <v>106</v>
      </c>
      <c r="M6" s="109" t="s">
        <v>76</v>
      </c>
      <c r="N6" s="109" t="s">
        <v>105</v>
      </c>
      <c r="O6" s="109" t="s">
        <v>106</v>
      </c>
      <c r="P6" s="109"/>
      <c r="Q6" s="109" t="s">
        <v>76</v>
      </c>
      <c r="R6" s="109" t="s">
        <v>105</v>
      </c>
      <c r="S6" s="109" t="s">
        <v>106</v>
      </c>
      <c r="T6" s="109" t="s">
        <v>76</v>
      </c>
      <c r="U6" s="109" t="s">
        <v>105</v>
      </c>
      <c r="V6" s="109" t="s">
        <v>106</v>
      </c>
      <c r="W6" s="109" t="s">
        <v>76</v>
      </c>
      <c r="X6" s="109" t="s">
        <v>105</v>
      </c>
      <c r="Y6" s="109" t="s">
        <v>106</v>
      </c>
      <c r="Z6" s="109"/>
      <c r="AA6" s="109" t="s">
        <v>76</v>
      </c>
      <c r="AB6" s="109" t="s">
        <v>105</v>
      </c>
      <c r="AC6" s="109" t="s">
        <v>106</v>
      </c>
      <c r="AD6" s="109" t="s">
        <v>76</v>
      </c>
      <c r="AE6" s="109" t="s">
        <v>105</v>
      </c>
      <c r="AF6" s="109" t="s">
        <v>106</v>
      </c>
      <c r="AG6" s="109" t="s">
        <v>76</v>
      </c>
      <c r="AH6" s="109" t="s">
        <v>105</v>
      </c>
      <c r="AI6" s="109" t="s">
        <v>106</v>
      </c>
    </row>
    <row r="7" ht="17" customHeight="1" spans="1:35">
      <c r="A7" s="148" t="s">
        <v>85</v>
      </c>
      <c r="B7" s="148" t="s">
        <v>85</v>
      </c>
      <c r="C7" s="148" t="s">
        <v>86</v>
      </c>
      <c r="D7" s="149" t="s">
        <v>0</v>
      </c>
      <c r="E7" s="150">
        <f>E8+E13+E21</f>
        <v>32154199.47</v>
      </c>
      <c r="F7" s="150">
        <f>F8+F13+F21</f>
        <v>32154199.47</v>
      </c>
      <c r="G7" s="150">
        <f>G8+G13+G21</f>
        <v>32154199.47</v>
      </c>
      <c r="H7" s="150">
        <f>H8+H13+H21</f>
        <v>32154199.47</v>
      </c>
      <c r="I7" s="136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</row>
    <row r="8" ht="17" customHeight="1" spans="1:35">
      <c r="A8" s="148" t="s">
        <v>176</v>
      </c>
      <c r="B8" s="148" t="s">
        <v>85</v>
      </c>
      <c r="C8" s="148" t="s">
        <v>86</v>
      </c>
      <c r="D8" s="149" t="s">
        <v>177</v>
      </c>
      <c r="E8" s="150">
        <f>SUM(E9:E12)</f>
        <v>28022743.47</v>
      </c>
      <c r="F8" s="150">
        <f>SUM(F9:F12)</f>
        <v>28022743.47</v>
      </c>
      <c r="G8" s="150">
        <f>SUM(G9:G12)</f>
        <v>28022743.47</v>
      </c>
      <c r="H8" s="150">
        <f>SUM(H9:H12)</f>
        <v>28022743.47</v>
      </c>
      <c r="I8" s="136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</row>
    <row r="9" ht="17" customHeight="1" spans="1:35">
      <c r="A9" s="148" t="s">
        <v>176</v>
      </c>
      <c r="B9" s="148" t="s">
        <v>89</v>
      </c>
      <c r="C9" s="148" t="s">
        <v>86</v>
      </c>
      <c r="D9" s="151" t="s">
        <v>178</v>
      </c>
      <c r="E9" s="150">
        <f>H9</f>
        <v>16737860.96</v>
      </c>
      <c r="F9" s="150">
        <f>H9</f>
        <v>16737860.96</v>
      </c>
      <c r="G9" s="150">
        <f>H9</f>
        <v>16737860.96</v>
      </c>
      <c r="H9" s="150">
        <v>16737860.96</v>
      </c>
      <c r="I9" s="136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</row>
    <row r="10" ht="17" customHeight="1" spans="1:35">
      <c r="A10" s="148" t="s">
        <v>176</v>
      </c>
      <c r="B10" s="148" t="s">
        <v>88</v>
      </c>
      <c r="C10" s="148" t="s">
        <v>86</v>
      </c>
      <c r="D10" s="151" t="s">
        <v>179</v>
      </c>
      <c r="E10" s="150">
        <f t="shared" ref="E10:E22" si="0">H10</f>
        <v>5671015.62</v>
      </c>
      <c r="F10" s="150">
        <f t="shared" ref="F10:F22" si="1">H10</f>
        <v>5671015.62</v>
      </c>
      <c r="G10" s="150">
        <f t="shared" ref="G10:G22" si="2">H10</f>
        <v>5671015.62</v>
      </c>
      <c r="H10" s="150">
        <v>5671015.62</v>
      </c>
      <c r="I10" s="136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ht="17" customHeight="1" spans="1:35">
      <c r="A11" s="148" t="s">
        <v>176</v>
      </c>
      <c r="B11" s="148" t="s">
        <v>99</v>
      </c>
      <c r="C11" s="148" t="s">
        <v>86</v>
      </c>
      <c r="D11" s="151" t="s">
        <v>180</v>
      </c>
      <c r="E11" s="150">
        <f t="shared" si="0"/>
        <v>2560666.89</v>
      </c>
      <c r="F11" s="150">
        <f t="shared" si="1"/>
        <v>2560666.89</v>
      </c>
      <c r="G11" s="150">
        <f t="shared" si="2"/>
        <v>2560666.89</v>
      </c>
      <c r="H11" s="150">
        <v>2560666.89</v>
      </c>
      <c r="I11" s="136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</row>
    <row r="12" ht="17" customHeight="1" spans="1:35">
      <c r="A12" s="148" t="s">
        <v>176</v>
      </c>
      <c r="B12" s="148" t="s">
        <v>181</v>
      </c>
      <c r="C12" s="148" t="s">
        <v>86</v>
      </c>
      <c r="D12" s="151" t="s">
        <v>182</v>
      </c>
      <c r="E12" s="150">
        <f t="shared" si="0"/>
        <v>3053200</v>
      </c>
      <c r="F12" s="150">
        <f t="shared" si="1"/>
        <v>3053200</v>
      </c>
      <c r="G12" s="150">
        <f t="shared" si="2"/>
        <v>3053200</v>
      </c>
      <c r="H12" s="150">
        <v>3053200</v>
      </c>
      <c r="I12" s="136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</row>
    <row r="13" ht="17" customHeight="1" spans="1:35">
      <c r="A13" s="148" t="s">
        <v>183</v>
      </c>
      <c r="B13" s="148" t="s">
        <v>85</v>
      </c>
      <c r="C13" s="148" t="s">
        <v>86</v>
      </c>
      <c r="D13" s="149" t="s">
        <v>184</v>
      </c>
      <c r="E13" s="150">
        <f t="shared" si="0"/>
        <v>3792000</v>
      </c>
      <c r="F13" s="150">
        <f t="shared" si="1"/>
        <v>3792000</v>
      </c>
      <c r="G13" s="150">
        <f t="shared" si="2"/>
        <v>3792000</v>
      </c>
      <c r="H13" s="150">
        <f>SUM(H14:H20)</f>
        <v>3792000</v>
      </c>
      <c r="I13" s="136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</row>
    <row r="14" ht="17" customHeight="1" spans="1:35">
      <c r="A14" s="148" t="s">
        <v>183</v>
      </c>
      <c r="B14" s="148" t="s">
        <v>89</v>
      </c>
      <c r="C14" s="148" t="s">
        <v>86</v>
      </c>
      <c r="D14" s="151" t="s">
        <v>185</v>
      </c>
      <c r="E14" s="150">
        <f t="shared" si="0"/>
        <v>1502000</v>
      </c>
      <c r="F14" s="150">
        <f t="shared" si="1"/>
        <v>1502000</v>
      </c>
      <c r="G14" s="150">
        <f t="shared" si="2"/>
        <v>1502000</v>
      </c>
      <c r="H14" s="150">
        <v>1502000</v>
      </c>
      <c r="I14" s="136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</row>
    <row r="15" ht="17" customHeight="1" spans="1:35">
      <c r="A15" s="148" t="s">
        <v>183</v>
      </c>
      <c r="B15" s="148" t="s">
        <v>99</v>
      </c>
      <c r="C15" s="148" t="s">
        <v>86</v>
      </c>
      <c r="D15" s="151" t="s">
        <v>186</v>
      </c>
      <c r="E15" s="150">
        <f t="shared" si="0"/>
        <v>30000</v>
      </c>
      <c r="F15" s="150">
        <f t="shared" si="1"/>
        <v>30000</v>
      </c>
      <c r="G15" s="150">
        <f t="shared" si="2"/>
        <v>30000</v>
      </c>
      <c r="H15" s="150">
        <v>30000</v>
      </c>
      <c r="I15" s="136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ht="17" customHeight="1" spans="1:35">
      <c r="A16" s="148" t="s">
        <v>183</v>
      </c>
      <c r="B16" s="148" t="s">
        <v>92</v>
      </c>
      <c r="C16" s="148" t="s">
        <v>86</v>
      </c>
      <c r="D16" s="151" t="s">
        <v>187</v>
      </c>
      <c r="E16" s="150">
        <f t="shared" si="0"/>
        <v>1000000</v>
      </c>
      <c r="F16" s="150">
        <f t="shared" si="1"/>
        <v>1000000</v>
      </c>
      <c r="G16" s="150">
        <f t="shared" si="2"/>
        <v>1000000</v>
      </c>
      <c r="H16" s="150">
        <v>1000000</v>
      </c>
      <c r="I16" s="136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ht="17" customHeight="1" spans="1:35">
      <c r="A17" s="148" t="s">
        <v>183</v>
      </c>
      <c r="B17" s="148" t="s">
        <v>94</v>
      </c>
      <c r="C17" s="148" t="s">
        <v>86</v>
      </c>
      <c r="D17" s="151" t="s">
        <v>188</v>
      </c>
      <c r="E17" s="150">
        <f t="shared" si="0"/>
        <v>10000</v>
      </c>
      <c r="F17" s="150">
        <f t="shared" si="1"/>
        <v>10000</v>
      </c>
      <c r="G17" s="150">
        <f t="shared" si="2"/>
        <v>10000</v>
      </c>
      <c r="H17" s="150">
        <v>10000</v>
      </c>
      <c r="I17" s="136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ht="17" customHeight="1" spans="1:35">
      <c r="A18" s="148" t="s">
        <v>183</v>
      </c>
      <c r="B18" s="148" t="s">
        <v>189</v>
      </c>
      <c r="C18" s="148" t="s">
        <v>86</v>
      </c>
      <c r="D18" s="151" t="s">
        <v>190</v>
      </c>
      <c r="E18" s="150">
        <f t="shared" si="0"/>
        <v>50000</v>
      </c>
      <c r="F18" s="150">
        <f t="shared" si="1"/>
        <v>50000</v>
      </c>
      <c r="G18" s="150">
        <f t="shared" si="2"/>
        <v>50000</v>
      </c>
      <c r="H18" s="150">
        <v>50000</v>
      </c>
      <c r="I18" s="136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ht="17" customHeight="1" spans="1:35">
      <c r="A19" s="148" t="s">
        <v>183</v>
      </c>
      <c r="B19" s="148" t="s">
        <v>191</v>
      </c>
      <c r="C19" s="148" t="s">
        <v>86</v>
      </c>
      <c r="D19" s="151" t="s">
        <v>192</v>
      </c>
      <c r="E19" s="150">
        <f t="shared" si="0"/>
        <v>1000000</v>
      </c>
      <c r="F19" s="150">
        <f t="shared" si="1"/>
        <v>1000000</v>
      </c>
      <c r="G19" s="150">
        <f t="shared" si="2"/>
        <v>1000000</v>
      </c>
      <c r="H19" s="150">
        <v>1000000</v>
      </c>
      <c r="I19" s="136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</row>
    <row r="20" ht="17" customHeight="1" spans="1:35">
      <c r="A20" s="148" t="s">
        <v>183</v>
      </c>
      <c r="B20" s="148" t="s">
        <v>181</v>
      </c>
      <c r="C20" s="148" t="s">
        <v>86</v>
      </c>
      <c r="D20" s="151" t="s">
        <v>193</v>
      </c>
      <c r="E20" s="150">
        <f t="shared" si="0"/>
        <v>200000</v>
      </c>
      <c r="F20" s="150">
        <f t="shared" si="1"/>
        <v>200000</v>
      </c>
      <c r="G20" s="150">
        <f t="shared" si="2"/>
        <v>200000</v>
      </c>
      <c r="H20" s="150">
        <v>200000</v>
      </c>
      <c r="I20" s="136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</row>
    <row r="21" ht="17" customHeight="1" spans="1:35">
      <c r="A21" s="148" t="s">
        <v>194</v>
      </c>
      <c r="B21" s="148"/>
      <c r="C21" s="148" t="s">
        <v>86</v>
      </c>
      <c r="D21" s="149" t="s">
        <v>195</v>
      </c>
      <c r="E21" s="150">
        <f t="shared" si="0"/>
        <v>339456</v>
      </c>
      <c r="F21" s="150">
        <f t="shared" si="1"/>
        <v>339456</v>
      </c>
      <c r="G21" s="150">
        <f t="shared" si="2"/>
        <v>339456</v>
      </c>
      <c r="H21" s="150">
        <f>SUM(H22:H23)</f>
        <v>339456</v>
      </c>
      <c r="I21" s="136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</row>
    <row r="22" ht="17" customHeight="1" spans="1:35">
      <c r="A22" s="148" t="s">
        <v>194</v>
      </c>
      <c r="B22" s="148" t="s">
        <v>89</v>
      </c>
      <c r="C22" s="148" t="s">
        <v>86</v>
      </c>
      <c r="D22" s="151" t="s">
        <v>196</v>
      </c>
      <c r="E22" s="150">
        <f t="shared" si="0"/>
        <v>339456</v>
      </c>
      <c r="F22" s="150">
        <f t="shared" si="1"/>
        <v>339456</v>
      </c>
      <c r="G22" s="150">
        <f t="shared" si="2"/>
        <v>339456</v>
      </c>
      <c r="H22" s="150">
        <v>339456</v>
      </c>
      <c r="I22" s="136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</row>
    <row r="23" ht="17" customHeight="1" spans="1:35">
      <c r="A23" s="148" t="s">
        <v>194</v>
      </c>
      <c r="B23" s="148" t="s">
        <v>181</v>
      </c>
      <c r="C23" s="148" t="s">
        <v>86</v>
      </c>
      <c r="D23" s="151" t="s">
        <v>197</v>
      </c>
      <c r="E23" s="150"/>
      <c r="F23" s="150"/>
      <c r="G23" s="150"/>
      <c r="H23" s="150"/>
      <c r="I23" s="13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ht="20.1" customHeight="1" spans="1:35">
      <c r="A24" s="43"/>
      <c r="B24" s="43"/>
      <c r="C24" s="48"/>
      <c r="D24" s="11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ht="20.1" customHeight="1" spans="1:35">
      <c r="A25" s="47"/>
      <c r="B25" s="47"/>
      <c r="C25" s="120"/>
      <c r="D25" s="121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48"/>
      <c r="R25" s="120"/>
      <c r="S25" s="120"/>
      <c r="T25" s="120"/>
      <c r="U25" s="120"/>
      <c r="V25" s="48"/>
      <c r="W25" s="48"/>
      <c r="X25" s="48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</row>
    <row r="26" ht="20.1" customHeight="1" spans="1:35">
      <c r="A26" s="47"/>
      <c r="B26" s="47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48"/>
      <c r="R26" s="120"/>
      <c r="S26" s="120"/>
      <c r="T26" s="120"/>
      <c r="U26" s="120"/>
      <c r="V26" s="48"/>
      <c r="W26" s="48"/>
      <c r="X26" s="48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</row>
    <row r="27" ht="20.1" customHeight="1" spans="1:35">
      <c r="A27" s="47"/>
      <c r="B27" s="47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48"/>
      <c r="R27" s="120"/>
      <c r="S27" s="120"/>
      <c r="T27" s="120"/>
      <c r="U27" s="120"/>
      <c r="V27" s="48"/>
      <c r="W27" s="48"/>
      <c r="X27" s="48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</row>
    <row r="28" ht="20.1" customHeight="1" spans="1:35">
      <c r="A28" s="47"/>
      <c r="B28" s="47"/>
      <c r="C28" s="120"/>
      <c r="D28" s="121"/>
      <c r="E28" s="47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48"/>
      <c r="R28" s="120"/>
      <c r="S28" s="120"/>
      <c r="T28" s="120"/>
      <c r="U28" s="47"/>
      <c r="V28" s="48"/>
      <c r="W28" s="48"/>
      <c r="X28" s="48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</row>
    <row r="29" ht="20.1" customHeight="1" spans="1:35">
      <c r="A29" s="47"/>
      <c r="B29" s="47"/>
      <c r="C29" s="120"/>
      <c r="D29" s="121"/>
      <c r="E29" s="47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48"/>
      <c r="R29" s="120"/>
      <c r="S29" s="120"/>
      <c r="T29" s="120"/>
      <c r="U29" s="120"/>
      <c r="V29" s="48"/>
      <c r="W29" s="48"/>
      <c r="X29" s="48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</row>
    <row r="30" ht="20.1" customHeight="1" spans="1:35">
      <c r="A30" s="47"/>
      <c r="B30" s="47"/>
      <c r="C30" s="120"/>
      <c r="D30" s="120"/>
      <c r="E30" s="47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48"/>
      <c r="R30" s="47"/>
      <c r="S30" s="120"/>
      <c r="T30" s="120"/>
      <c r="U30" s="120"/>
      <c r="V30" s="48"/>
      <c r="W30" s="48"/>
      <c r="X30" s="43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</row>
    <row r="31" ht="20.1" customHeight="1" spans="1:35">
      <c r="A31" s="47"/>
      <c r="B31" s="47"/>
      <c r="C31" s="120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8"/>
      <c r="R31" s="120"/>
      <c r="S31" s="120"/>
      <c r="T31" s="120"/>
      <c r="U31" s="120"/>
      <c r="V31" s="48"/>
      <c r="W31" s="48"/>
      <c r="X31" s="48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</row>
    <row r="32" ht="20.1" customHeight="1" spans="1:35">
      <c r="A32" s="47"/>
      <c r="B32" s="47"/>
      <c r="C32" s="47"/>
      <c r="D32" s="12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/>
      <c r="R32" s="120"/>
      <c r="S32" s="47"/>
      <c r="T32" s="120"/>
      <c r="U32" s="120"/>
      <c r="V32" s="48"/>
      <c r="W32" s="48"/>
      <c r="X32" s="43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</row>
    <row r="33" ht="20.1" customHeight="1" spans="1:35">
      <c r="A33" s="47"/>
      <c r="B33" s="120"/>
      <c r="C33" s="47"/>
      <c r="D33" s="122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3"/>
      <c r="R33" s="120"/>
      <c r="S33" s="47"/>
      <c r="T33" s="120"/>
      <c r="U33" s="120"/>
      <c r="V33" s="48"/>
      <c r="W33" s="48"/>
      <c r="X33" s="48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</row>
    <row r="34" ht="20.1" customHeight="1" spans="1:3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3"/>
      <c r="R34" s="120"/>
      <c r="S34" s="120"/>
      <c r="T34" s="120"/>
      <c r="U34" s="47"/>
      <c r="V34" s="48"/>
      <c r="W34" s="48"/>
      <c r="X34" s="48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</row>
    <row r="35" ht="20.1" customHeight="1" spans="1:3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3"/>
      <c r="R35" s="120"/>
      <c r="S35" s="120"/>
      <c r="T35" s="47"/>
      <c r="U35" s="47"/>
      <c r="V35" s="43"/>
      <c r="W35" s="48"/>
      <c r="X35" s="48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ht="20.1" customHeight="1" spans="1:3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3"/>
      <c r="R36" s="47"/>
      <c r="S36" s="120"/>
      <c r="T36" s="47"/>
      <c r="U36" s="47"/>
      <c r="V36" s="43"/>
      <c r="W36" s="43"/>
      <c r="X36" s="48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ht="20.1" customHeight="1" spans="1:35">
      <c r="A37" s="43"/>
      <c r="B37" s="43"/>
      <c r="C37" s="43"/>
      <c r="D37" s="43"/>
      <c r="E37" s="43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3"/>
      <c r="R37" s="47"/>
      <c r="S37" s="120"/>
      <c r="T37" s="47"/>
      <c r="U37" s="47"/>
      <c r="V37" s="43"/>
      <c r="W37" s="43"/>
      <c r="X37" s="43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</row>
    <row r="38" ht="20.1" customHeight="1" spans="1:35">
      <c r="A38" s="45"/>
      <c r="B38" s="45"/>
      <c r="C38" s="45"/>
      <c r="D38" s="45"/>
      <c r="E38" s="43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3"/>
      <c r="R38" s="47"/>
      <c r="S38" s="47"/>
      <c r="T38" s="47"/>
      <c r="U38" s="47"/>
      <c r="V38" s="43"/>
      <c r="W38" s="43"/>
      <c r="X38" s="43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</row>
    <row r="39" ht="20.1" customHeight="1" spans="1:35">
      <c r="A39" s="123"/>
      <c r="B39" s="123"/>
      <c r="C39" s="123"/>
      <c r="D39" s="123"/>
      <c r="E39" s="123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3"/>
      <c r="R39" s="124"/>
      <c r="S39" s="124"/>
      <c r="T39" s="124"/>
      <c r="U39" s="131"/>
      <c r="V39" s="152"/>
      <c r="W39" s="123"/>
      <c r="X39" s="123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</row>
    <row r="40" ht="20.1" customHeight="1" spans="1:3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3"/>
      <c r="R40" s="124"/>
      <c r="S40" s="124"/>
      <c r="T40" s="124"/>
      <c r="U40" s="124"/>
      <c r="V40" s="123"/>
      <c r="W40" s="123"/>
      <c r="X40" s="123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</row>
    <row r="41" ht="20.1" customHeight="1" spans="1:3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3"/>
      <c r="R41" s="124"/>
      <c r="S41" s="124"/>
      <c r="T41" s="124"/>
      <c r="U41" s="124"/>
      <c r="V41" s="123"/>
      <c r="W41" s="123"/>
      <c r="X41" s="123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</row>
    <row r="42" ht="20.1" customHeight="1" spans="1:35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3"/>
      <c r="R42" s="124"/>
      <c r="S42" s="124"/>
      <c r="T42" s="124"/>
      <c r="U42" s="124"/>
      <c r="V42" s="123"/>
      <c r="W42" s="123"/>
      <c r="X42" s="123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</row>
    <row r="43" ht="20.1" customHeight="1" spans="1:3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3"/>
      <c r="R43" s="124"/>
      <c r="S43" s="124"/>
      <c r="T43" s="124"/>
      <c r="U43" s="124"/>
      <c r="V43" s="123"/>
      <c r="W43" s="123"/>
      <c r="X43" s="123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</row>
    <row r="44" ht="20.1" customHeight="1" spans="1:35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3"/>
      <c r="R44" s="124"/>
      <c r="S44" s="124"/>
      <c r="T44" s="124"/>
      <c r="U44" s="124"/>
      <c r="V44" s="123"/>
      <c r="W44" s="123"/>
      <c r="X44" s="123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</row>
    <row r="45" ht="20.1" customHeight="1" spans="1:35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3"/>
      <c r="R45" s="124"/>
      <c r="S45" s="124"/>
      <c r="T45" s="124"/>
      <c r="U45" s="124"/>
      <c r="V45" s="123"/>
      <c r="W45" s="123"/>
      <c r="X45" s="123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</row>
    <row r="46" ht="20.1" customHeight="1" spans="1:35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3"/>
      <c r="R46" s="124"/>
      <c r="S46" s="124"/>
      <c r="T46" s="124"/>
      <c r="U46" s="124"/>
      <c r="V46" s="123"/>
      <c r="W46" s="123"/>
      <c r="X46" s="123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</row>
    <row r="47" ht="20.1" customHeight="1" spans="1:35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3"/>
      <c r="R47" s="124"/>
      <c r="S47" s="124"/>
      <c r="T47" s="124"/>
      <c r="U47" s="124"/>
      <c r="V47" s="123"/>
      <c r="W47" s="123"/>
      <c r="X47" s="123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</row>
    <row r="48" ht="20.1" customHeight="1" spans="1:3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3"/>
      <c r="R48" s="124"/>
      <c r="S48" s="124"/>
      <c r="T48" s="124"/>
      <c r="U48" s="124"/>
      <c r="V48" s="123"/>
      <c r="W48" s="123"/>
      <c r="X48" s="123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</row>
    <row r="49" ht="20.1" customHeight="1" spans="1:3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3"/>
      <c r="R49" s="124"/>
      <c r="S49" s="124"/>
      <c r="T49" s="124"/>
      <c r="U49" s="124"/>
      <c r="V49" s="123"/>
      <c r="W49" s="123"/>
      <c r="X49" s="123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</row>
    <row r="50" ht="20.1" customHeight="1" spans="1:3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3"/>
      <c r="R50" s="124"/>
      <c r="S50" s="124"/>
      <c r="T50" s="124"/>
      <c r="U50" s="124"/>
      <c r="V50" s="123"/>
      <c r="W50" s="123"/>
      <c r="X50" s="123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</row>
    <row r="51" ht="20.1" customHeight="1" spans="1:3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3"/>
      <c r="R51" s="124"/>
      <c r="S51" s="124"/>
      <c r="T51" s="124"/>
      <c r="U51" s="124"/>
      <c r="V51" s="123"/>
      <c r="W51" s="123"/>
      <c r="X51" s="123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49"/>
  <sheetViews>
    <sheetView showGridLines="0" showZeros="0" topLeftCell="A3" workbookViewId="0">
      <selection activeCell="O16" sqref="N16:O1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6.5" customWidth="1"/>
    <col min="6" max="112" width="12.75" customWidth="1"/>
    <col min="113" max="113" width="10.6666666666667" customWidth="1"/>
    <col min="114" max="250" width="9.16666666666667" customWidth="1"/>
  </cols>
  <sheetData>
    <row r="1" ht="20.1" customHeight="1" spans="1:112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23"/>
      <c r="AH1" s="123"/>
      <c r="DH1" s="141" t="s">
        <v>198</v>
      </c>
    </row>
    <row r="2" ht="20.1" customHeight="1" spans="1:112">
      <c r="A2" s="13" t="s">
        <v>199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</row>
    <row r="3" ht="20.1" customHeight="1" spans="1:113">
      <c r="A3" s="79" t="s">
        <v>5</v>
      </c>
      <c r="B3" s="14"/>
      <c r="C3" s="14"/>
      <c r="D3" s="14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16" t="s">
        <v>6</v>
      </c>
      <c r="DI3" s="43"/>
    </row>
    <row r="4" ht="20.1" customHeight="1" spans="1:113">
      <c r="A4" s="108" t="s">
        <v>60</v>
      </c>
      <c r="B4" s="108"/>
      <c r="C4" s="108"/>
      <c r="D4" s="108"/>
      <c r="E4" s="109" t="s">
        <v>61</v>
      </c>
      <c r="F4" s="110" t="s">
        <v>200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 t="s">
        <v>201</v>
      </c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32" t="s">
        <v>202</v>
      </c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4"/>
      <c r="BH4" s="132"/>
      <c r="BI4" s="132" t="s">
        <v>203</v>
      </c>
      <c r="BJ4" s="132"/>
      <c r="BK4" s="132"/>
      <c r="BL4" s="132"/>
      <c r="BM4" s="132"/>
      <c r="BN4" s="132" t="s">
        <v>204</v>
      </c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 t="s">
        <v>205</v>
      </c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 t="s">
        <v>206</v>
      </c>
      <c r="CS4" s="132"/>
      <c r="CT4" s="132"/>
      <c r="CU4" s="132" t="s">
        <v>207</v>
      </c>
      <c r="CV4" s="132"/>
      <c r="CW4" s="132"/>
      <c r="CX4" s="132"/>
      <c r="CY4" s="132"/>
      <c r="CZ4" s="132"/>
      <c r="DA4" s="132" t="s">
        <v>208</v>
      </c>
      <c r="DB4" s="132"/>
      <c r="DC4" s="132"/>
      <c r="DD4" s="132" t="s">
        <v>209</v>
      </c>
      <c r="DE4" s="132"/>
      <c r="DF4" s="132"/>
      <c r="DG4" s="132"/>
      <c r="DH4" s="132"/>
      <c r="DI4" s="43"/>
    </row>
    <row r="5" ht="20.1" customHeight="1" spans="1:113">
      <c r="A5" s="108" t="s">
        <v>69</v>
      </c>
      <c r="B5" s="108"/>
      <c r="C5" s="108"/>
      <c r="D5" s="109" t="s">
        <v>71</v>
      </c>
      <c r="E5" s="109"/>
      <c r="F5" s="109" t="s">
        <v>76</v>
      </c>
      <c r="G5" s="109" t="s">
        <v>210</v>
      </c>
      <c r="H5" s="109" t="s">
        <v>211</v>
      </c>
      <c r="I5" s="109" t="s">
        <v>212</v>
      </c>
      <c r="J5" s="109" t="s">
        <v>213</v>
      </c>
      <c r="K5" s="109" t="s">
        <v>214</v>
      </c>
      <c r="L5" s="109" t="s">
        <v>215</v>
      </c>
      <c r="M5" s="109" t="s">
        <v>216</v>
      </c>
      <c r="N5" s="109" t="s">
        <v>217</v>
      </c>
      <c r="O5" s="109" t="s">
        <v>218</v>
      </c>
      <c r="P5" s="109" t="s">
        <v>219</v>
      </c>
      <c r="Q5" s="109" t="s">
        <v>220</v>
      </c>
      <c r="R5" s="109" t="s">
        <v>221</v>
      </c>
      <c r="S5" s="109" t="s">
        <v>222</v>
      </c>
      <c r="T5" s="109" t="s">
        <v>76</v>
      </c>
      <c r="U5" s="109" t="s">
        <v>223</v>
      </c>
      <c r="V5" s="109" t="s">
        <v>224</v>
      </c>
      <c r="W5" s="109" t="s">
        <v>225</v>
      </c>
      <c r="X5" s="109" t="s">
        <v>226</v>
      </c>
      <c r="Y5" s="109" t="s">
        <v>227</v>
      </c>
      <c r="Z5" s="109" t="s">
        <v>228</v>
      </c>
      <c r="AA5" s="109" t="s">
        <v>229</v>
      </c>
      <c r="AB5" s="109" t="s">
        <v>230</v>
      </c>
      <c r="AC5" s="109" t="s">
        <v>231</v>
      </c>
      <c r="AD5" s="109" t="s">
        <v>232</v>
      </c>
      <c r="AE5" s="109" t="s">
        <v>233</v>
      </c>
      <c r="AF5" s="109" t="s">
        <v>234</v>
      </c>
      <c r="AG5" s="109" t="s">
        <v>235</v>
      </c>
      <c r="AH5" s="109" t="s">
        <v>236</v>
      </c>
      <c r="AI5" s="109" t="s">
        <v>237</v>
      </c>
      <c r="AJ5" s="109" t="s">
        <v>238</v>
      </c>
      <c r="AK5" s="109" t="s">
        <v>239</v>
      </c>
      <c r="AL5" s="109" t="s">
        <v>240</v>
      </c>
      <c r="AM5" s="109" t="s">
        <v>241</v>
      </c>
      <c r="AN5" s="109" t="s">
        <v>242</v>
      </c>
      <c r="AO5" s="109" t="s">
        <v>243</v>
      </c>
      <c r="AP5" s="109" t="s">
        <v>244</v>
      </c>
      <c r="AQ5" s="109" t="s">
        <v>245</v>
      </c>
      <c r="AR5" s="109" t="s">
        <v>246</v>
      </c>
      <c r="AS5" s="109" t="s">
        <v>247</v>
      </c>
      <c r="AT5" s="109" t="s">
        <v>248</v>
      </c>
      <c r="AU5" s="109" t="s">
        <v>249</v>
      </c>
      <c r="AV5" s="109" t="s">
        <v>76</v>
      </c>
      <c r="AW5" s="109" t="s">
        <v>250</v>
      </c>
      <c r="AX5" s="109" t="s">
        <v>251</v>
      </c>
      <c r="AY5" s="109" t="s">
        <v>252</v>
      </c>
      <c r="AZ5" s="109" t="s">
        <v>253</v>
      </c>
      <c r="BA5" s="109" t="s">
        <v>254</v>
      </c>
      <c r="BB5" s="109" t="s">
        <v>255</v>
      </c>
      <c r="BC5" s="109" t="s">
        <v>221</v>
      </c>
      <c r="BD5" s="109" t="s">
        <v>256</v>
      </c>
      <c r="BE5" s="109" t="s">
        <v>257</v>
      </c>
      <c r="BF5" s="135" t="s">
        <v>258</v>
      </c>
      <c r="BG5" s="109" t="s">
        <v>259</v>
      </c>
      <c r="BH5" s="136" t="s">
        <v>260</v>
      </c>
      <c r="BI5" s="109" t="s">
        <v>76</v>
      </c>
      <c r="BJ5" s="109" t="s">
        <v>261</v>
      </c>
      <c r="BK5" s="109" t="s">
        <v>262</v>
      </c>
      <c r="BL5" s="109" t="s">
        <v>263</v>
      </c>
      <c r="BM5" s="109" t="s">
        <v>264</v>
      </c>
      <c r="BN5" s="109" t="s">
        <v>76</v>
      </c>
      <c r="BO5" s="109" t="s">
        <v>265</v>
      </c>
      <c r="BP5" s="109" t="s">
        <v>266</v>
      </c>
      <c r="BQ5" s="109" t="s">
        <v>267</v>
      </c>
      <c r="BR5" s="109" t="s">
        <v>268</v>
      </c>
      <c r="BS5" s="109" t="s">
        <v>269</v>
      </c>
      <c r="BT5" s="109" t="s">
        <v>270</v>
      </c>
      <c r="BU5" s="109" t="s">
        <v>271</v>
      </c>
      <c r="BV5" s="109" t="s">
        <v>272</v>
      </c>
      <c r="BW5" s="109" t="s">
        <v>273</v>
      </c>
      <c r="BX5" s="109" t="s">
        <v>274</v>
      </c>
      <c r="BY5" s="109" t="s">
        <v>275</v>
      </c>
      <c r="BZ5" s="109" t="s">
        <v>276</v>
      </c>
      <c r="CA5" s="109" t="s">
        <v>76</v>
      </c>
      <c r="CB5" s="109" t="s">
        <v>265</v>
      </c>
      <c r="CC5" s="109" t="s">
        <v>266</v>
      </c>
      <c r="CD5" s="109" t="s">
        <v>267</v>
      </c>
      <c r="CE5" s="109" t="s">
        <v>268</v>
      </c>
      <c r="CF5" s="109" t="s">
        <v>269</v>
      </c>
      <c r="CG5" s="109" t="s">
        <v>270</v>
      </c>
      <c r="CH5" s="109" t="s">
        <v>271</v>
      </c>
      <c r="CI5" s="109" t="s">
        <v>277</v>
      </c>
      <c r="CJ5" s="109" t="s">
        <v>278</v>
      </c>
      <c r="CK5" s="109" t="s">
        <v>279</v>
      </c>
      <c r="CL5" s="109" t="s">
        <v>280</v>
      </c>
      <c r="CM5" s="109" t="s">
        <v>272</v>
      </c>
      <c r="CN5" s="109" t="s">
        <v>273</v>
      </c>
      <c r="CO5" s="109" t="s">
        <v>281</v>
      </c>
      <c r="CP5" s="109" t="s">
        <v>275</v>
      </c>
      <c r="CQ5" s="109" t="s">
        <v>205</v>
      </c>
      <c r="CR5" s="109" t="s">
        <v>76</v>
      </c>
      <c r="CS5" s="109" t="s">
        <v>282</v>
      </c>
      <c r="CT5" s="109" t="s">
        <v>283</v>
      </c>
      <c r="CU5" s="109" t="s">
        <v>76</v>
      </c>
      <c r="CV5" s="109" t="s">
        <v>282</v>
      </c>
      <c r="CW5" s="109" t="s">
        <v>284</v>
      </c>
      <c r="CX5" s="109" t="s">
        <v>285</v>
      </c>
      <c r="CY5" s="109" t="s">
        <v>286</v>
      </c>
      <c r="CZ5" s="109" t="s">
        <v>283</v>
      </c>
      <c r="DA5" s="109" t="s">
        <v>76</v>
      </c>
      <c r="DB5" s="109" t="s">
        <v>208</v>
      </c>
      <c r="DC5" s="109" t="s">
        <v>287</v>
      </c>
      <c r="DD5" s="109" t="s">
        <v>76</v>
      </c>
      <c r="DE5" s="109" t="s">
        <v>288</v>
      </c>
      <c r="DF5" s="109" t="s">
        <v>289</v>
      </c>
      <c r="DG5" s="109" t="s">
        <v>290</v>
      </c>
      <c r="DH5" s="109" t="s">
        <v>209</v>
      </c>
      <c r="DI5" s="43"/>
    </row>
    <row r="6" ht="30.75" customHeight="1" spans="1:113">
      <c r="A6" s="111" t="s">
        <v>81</v>
      </c>
      <c r="B6" s="112" t="s">
        <v>82</v>
      </c>
      <c r="C6" s="111" t="s">
        <v>83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 t="s">
        <v>291</v>
      </c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35"/>
      <c r="BG6" s="109"/>
      <c r="BH6" s="136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43"/>
    </row>
    <row r="7" ht="21" customHeight="1" spans="1:113">
      <c r="A7" s="113"/>
      <c r="B7" s="113"/>
      <c r="C7" s="113" t="s">
        <v>292</v>
      </c>
      <c r="D7" s="114" t="s">
        <v>0</v>
      </c>
      <c r="E7" s="115">
        <f>E8</f>
        <v>32154199.47</v>
      </c>
      <c r="F7" s="115">
        <f t="shared" ref="F7:AK7" si="0">F8</f>
        <v>28022743.47</v>
      </c>
      <c r="G7" s="115">
        <f t="shared" si="0"/>
        <v>6073764</v>
      </c>
      <c r="H7" s="115">
        <f t="shared" si="0"/>
        <v>10157949.96</v>
      </c>
      <c r="I7" s="115">
        <f t="shared" si="0"/>
        <v>506147</v>
      </c>
      <c r="J7" s="115">
        <f t="shared" si="0"/>
        <v>0</v>
      </c>
      <c r="K7" s="115">
        <f t="shared" si="0"/>
        <v>0</v>
      </c>
      <c r="L7" s="115">
        <f t="shared" si="0"/>
        <v>2564102.88</v>
      </c>
      <c r="M7" s="115">
        <f t="shared" si="0"/>
        <v>1281594.4</v>
      </c>
      <c r="N7" s="115">
        <f t="shared" si="0"/>
        <v>1121795.02</v>
      </c>
      <c r="O7" s="115">
        <f t="shared" si="0"/>
        <v>474216.19</v>
      </c>
      <c r="P7" s="115">
        <f t="shared" si="0"/>
        <v>229307.13</v>
      </c>
      <c r="Q7" s="115">
        <f t="shared" si="0"/>
        <v>2560666.89</v>
      </c>
      <c r="R7" s="115">
        <f t="shared" si="0"/>
        <v>0</v>
      </c>
      <c r="S7" s="115">
        <f t="shared" si="0"/>
        <v>3053200</v>
      </c>
      <c r="T7" s="115">
        <f t="shared" si="0"/>
        <v>3792000</v>
      </c>
      <c r="U7" s="115">
        <f t="shared" si="0"/>
        <v>682000</v>
      </c>
      <c r="V7" s="115">
        <f t="shared" si="0"/>
        <v>0</v>
      </c>
      <c r="W7" s="115">
        <f t="shared" si="0"/>
        <v>0</v>
      </c>
      <c r="X7" s="115">
        <f t="shared" si="0"/>
        <v>0</v>
      </c>
      <c r="Y7" s="115">
        <f t="shared" si="0"/>
        <v>20000</v>
      </c>
      <c r="Z7" s="115">
        <f t="shared" si="0"/>
        <v>275000</v>
      </c>
      <c r="AA7" s="115">
        <f t="shared" si="0"/>
        <v>5000</v>
      </c>
      <c r="AB7" s="115">
        <f t="shared" si="0"/>
        <v>0</v>
      </c>
      <c r="AC7" s="115">
        <f t="shared" si="0"/>
        <v>0</v>
      </c>
      <c r="AD7" s="115">
        <f t="shared" si="0"/>
        <v>500000</v>
      </c>
      <c r="AE7" s="115">
        <f t="shared" si="0"/>
        <v>0</v>
      </c>
      <c r="AF7" s="115">
        <f t="shared" si="0"/>
        <v>1000000</v>
      </c>
      <c r="AG7" s="115">
        <f t="shared" si="0"/>
        <v>20000</v>
      </c>
      <c r="AH7" s="115">
        <f t="shared" si="0"/>
        <v>0</v>
      </c>
      <c r="AI7" s="115">
        <f t="shared" si="0"/>
        <v>30000</v>
      </c>
      <c r="AJ7" s="115">
        <f t="shared" si="0"/>
        <v>10000</v>
      </c>
      <c r="AK7" s="115">
        <f t="shared" si="0"/>
        <v>0</v>
      </c>
      <c r="AL7" s="115">
        <f t="shared" ref="AL7:BQ7" si="1">AL8</f>
        <v>0</v>
      </c>
      <c r="AM7" s="115">
        <f t="shared" si="1"/>
        <v>0</v>
      </c>
      <c r="AN7" s="115">
        <f t="shared" si="1"/>
        <v>1000000</v>
      </c>
      <c r="AO7" s="115">
        <f t="shared" si="1"/>
        <v>0</v>
      </c>
      <c r="AP7" s="115">
        <f t="shared" si="1"/>
        <v>0</v>
      </c>
      <c r="AQ7" s="115">
        <f t="shared" si="1"/>
        <v>0</v>
      </c>
      <c r="AR7" s="115">
        <f t="shared" si="1"/>
        <v>50000</v>
      </c>
      <c r="AS7" s="115">
        <f t="shared" si="1"/>
        <v>0</v>
      </c>
      <c r="AT7" s="115">
        <f t="shared" si="1"/>
        <v>0</v>
      </c>
      <c r="AU7" s="115">
        <f t="shared" si="1"/>
        <v>200000</v>
      </c>
      <c r="AV7" s="115">
        <f t="shared" si="1"/>
        <v>339456</v>
      </c>
      <c r="AW7" s="115">
        <f t="shared" si="1"/>
        <v>0</v>
      </c>
      <c r="AX7" s="115">
        <f t="shared" si="1"/>
        <v>0</v>
      </c>
      <c r="AY7" s="115">
        <f t="shared" si="1"/>
        <v>0</v>
      </c>
      <c r="AZ7" s="115">
        <f t="shared" si="1"/>
        <v>0</v>
      </c>
      <c r="BA7" s="115">
        <f t="shared" si="1"/>
        <v>175224</v>
      </c>
      <c r="BB7" s="115">
        <f t="shared" si="1"/>
        <v>0</v>
      </c>
      <c r="BC7" s="115">
        <f t="shared" si="1"/>
        <v>163200</v>
      </c>
      <c r="BD7" s="115">
        <f t="shared" si="1"/>
        <v>0</v>
      </c>
      <c r="BE7" s="115">
        <f t="shared" si="1"/>
        <v>1032</v>
      </c>
      <c r="BF7" s="115">
        <f t="shared" si="1"/>
        <v>0</v>
      </c>
      <c r="BG7" s="115">
        <f t="shared" si="1"/>
        <v>0</v>
      </c>
      <c r="BH7" s="115">
        <f t="shared" si="1"/>
        <v>0</v>
      </c>
      <c r="BI7" s="115">
        <f t="shared" si="1"/>
        <v>0</v>
      </c>
      <c r="BJ7" s="115">
        <f t="shared" si="1"/>
        <v>0</v>
      </c>
      <c r="BK7" s="115">
        <f t="shared" si="1"/>
        <v>0</v>
      </c>
      <c r="BL7" s="115">
        <f t="shared" si="1"/>
        <v>0</v>
      </c>
      <c r="BM7" s="115">
        <f t="shared" si="1"/>
        <v>0</v>
      </c>
      <c r="BN7" s="115">
        <f t="shared" si="1"/>
        <v>0</v>
      </c>
      <c r="BO7" s="115">
        <f t="shared" si="1"/>
        <v>0</v>
      </c>
      <c r="BP7" s="115">
        <f t="shared" si="1"/>
        <v>0</v>
      </c>
      <c r="BQ7" s="115">
        <f t="shared" si="1"/>
        <v>0</v>
      </c>
      <c r="BR7" s="115">
        <f t="shared" ref="BR7:DH7" si="2">BR8</f>
        <v>0</v>
      </c>
      <c r="BS7" s="115">
        <f t="shared" si="2"/>
        <v>0</v>
      </c>
      <c r="BT7" s="115">
        <f t="shared" si="2"/>
        <v>0</v>
      </c>
      <c r="BU7" s="115">
        <f t="shared" si="2"/>
        <v>0</v>
      </c>
      <c r="BV7" s="115">
        <f t="shared" si="2"/>
        <v>0</v>
      </c>
      <c r="BW7" s="115">
        <f t="shared" si="2"/>
        <v>0</v>
      </c>
      <c r="BX7" s="115">
        <f t="shared" si="2"/>
        <v>0</v>
      </c>
      <c r="BY7" s="115">
        <f t="shared" si="2"/>
        <v>0</v>
      </c>
      <c r="BZ7" s="115">
        <f t="shared" si="2"/>
        <v>0</v>
      </c>
      <c r="CA7" s="115">
        <f t="shared" si="2"/>
        <v>0</v>
      </c>
      <c r="CB7" s="115">
        <f t="shared" si="2"/>
        <v>0</v>
      </c>
      <c r="CC7" s="115">
        <f t="shared" si="2"/>
        <v>0</v>
      </c>
      <c r="CD7" s="115">
        <f t="shared" si="2"/>
        <v>0</v>
      </c>
      <c r="CE7" s="115">
        <f t="shared" si="2"/>
        <v>0</v>
      </c>
      <c r="CF7" s="115">
        <f t="shared" si="2"/>
        <v>0</v>
      </c>
      <c r="CG7" s="115">
        <f t="shared" si="2"/>
        <v>0</v>
      </c>
      <c r="CH7" s="115">
        <f t="shared" si="2"/>
        <v>0</v>
      </c>
      <c r="CI7" s="115">
        <f t="shared" si="2"/>
        <v>0</v>
      </c>
      <c r="CJ7" s="115">
        <f t="shared" si="2"/>
        <v>0</v>
      </c>
      <c r="CK7" s="115">
        <f t="shared" si="2"/>
        <v>0</v>
      </c>
      <c r="CL7" s="115">
        <f t="shared" si="2"/>
        <v>0</v>
      </c>
      <c r="CM7" s="115">
        <f t="shared" si="2"/>
        <v>0</v>
      </c>
      <c r="CN7" s="115">
        <f t="shared" si="2"/>
        <v>0</v>
      </c>
      <c r="CO7" s="115">
        <f t="shared" si="2"/>
        <v>0</v>
      </c>
      <c r="CP7" s="115">
        <f t="shared" si="2"/>
        <v>0</v>
      </c>
      <c r="CQ7" s="115">
        <f t="shared" si="2"/>
        <v>0</v>
      </c>
      <c r="CR7" s="115">
        <f t="shared" si="2"/>
        <v>0</v>
      </c>
      <c r="CS7" s="115">
        <f t="shared" si="2"/>
        <v>0</v>
      </c>
      <c r="CT7" s="115">
        <f t="shared" si="2"/>
        <v>0</v>
      </c>
      <c r="CU7" s="115">
        <f t="shared" si="2"/>
        <v>0</v>
      </c>
      <c r="CV7" s="115">
        <f t="shared" si="2"/>
        <v>0</v>
      </c>
      <c r="CW7" s="115">
        <f t="shared" si="2"/>
        <v>0</v>
      </c>
      <c r="CX7" s="115">
        <f t="shared" si="2"/>
        <v>0</v>
      </c>
      <c r="CY7" s="115">
        <f t="shared" si="2"/>
        <v>0</v>
      </c>
      <c r="CZ7" s="115">
        <f t="shared" si="2"/>
        <v>0</v>
      </c>
      <c r="DA7" s="115">
        <f t="shared" si="2"/>
        <v>0</v>
      </c>
      <c r="DB7" s="115">
        <f t="shared" si="2"/>
        <v>0</v>
      </c>
      <c r="DC7" s="115">
        <f t="shared" si="2"/>
        <v>0</v>
      </c>
      <c r="DD7" s="115">
        <f t="shared" si="2"/>
        <v>0</v>
      </c>
      <c r="DE7" s="115">
        <f t="shared" si="2"/>
        <v>0</v>
      </c>
      <c r="DF7" s="115">
        <f t="shared" si="2"/>
        <v>0</v>
      </c>
      <c r="DG7" s="115">
        <f t="shared" si="2"/>
        <v>0</v>
      </c>
      <c r="DH7" s="115">
        <f t="shared" si="2"/>
        <v>0</v>
      </c>
      <c r="DI7" s="43"/>
    </row>
    <row r="8" ht="21" customHeight="1" spans="1:113">
      <c r="A8" s="97" t="s">
        <v>85</v>
      </c>
      <c r="B8" s="97" t="s">
        <v>85</v>
      </c>
      <c r="C8" s="97" t="s">
        <v>85</v>
      </c>
      <c r="D8" s="116" t="s">
        <v>293</v>
      </c>
      <c r="E8" s="115">
        <f t="shared" ref="E7:E9" si="3">F8+T8+AV8+BI8+BN8+CA8+CR8+CU8+DA9+DD8</f>
        <v>32154199.47</v>
      </c>
      <c r="F8" s="115">
        <f t="shared" ref="F7:F9" si="4">SUM(G8:S8)</f>
        <v>28022743.47</v>
      </c>
      <c r="G8" s="117">
        <f t="shared" ref="G8:S8" si="5">G9</f>
        <v>6073764</v>
      </c>
      <c r="H8" s="117">
        <f t="shared" si="5"/>
        <v>10157949.96</v>
      </c>
      <c r="I8" s="117">
        <f t="shared" si="5"/>
        <v>506147</v>
      </c>
      <c r="J8" s="117">
        <f t="shared" si="5"/>
        <v>0</v>
      </c>
      <c r="K8" s="117">
        <f t="shared" si="5"/>
        <v>0</v>
      </c>
      <c r="L8" s="117">
        <f t="shared" si="5"/>
        <v>2564102.88</v>
      </c>
      <c r="M8" s="117">
        <f t="shared" si="5"/>
        <v>1281594.4</v>
      </c>
      <c r="N8" s="117">
        <f t="shared" si="5"/>
        <v>1121795.02</v>
      </c>
      <c r="O8" s="117">
        <f t="shared" si="5"/>
        <v>474216.19</v>
      </c>
      <c r="P8" s="117">
        <f t="shared" si="5"/>
        <v>229307.13</v>
      </c>
      <c r="Q8" s="117">
        <f t="shared" si="5"/>
        <v>2560666.89</v>
      </c>
      <c r="R8" s="117">
        <f t="shared" si="5"/>
        <v>0</v>
      </c>
      <c r="S8" s="125">
        <f t="shared" si="5"/>
        <v>3053200</v>
      </c>
      <c r="T8" s="115">
        <f t="shared" ref="T7:T9" si="6">SUM(U8:AU8)</f>
        <v>3792000</v>
      </c>
      <c r="U8" s="117">
        <f t="shared" ref="U8:AU8" si="7">U9</f>
        <v>682000</v>
      </c>
      <c r="V8" s="117">
        <f t="shared" si="7"/>
        <v>0</v>
      </c>
      <c r="W8" s="117">
        <f t="shared" si="7"/>
        <v>0</v>
      </c>
      <c r="X8" s="117">
        <f t="shared" si="7"/>
        <v>0</v>
      </c>
      <c r="Y8" s="117">
        <f t="shared" si="7"/>
        <v>20000</v>
      </c>
      <c r="Z8" s="117">
        <f t="shared" si="7"/>
        <v>275000</v>
      </c>
      <c r="AA8" s="117">
        <f t="shared" si="7"/>
        <v>5000</v>
      </c>
      <c r="AB8" s="117">
        <f t="shared" si="7"/>
        <v>0</v>
      </c>
      <c r="AC8" s="117">
        <f t="shared" si="7"/>
        <v>0</v>
      </c>
      <c r="AD8" s="117">
        <f t="shared" si="7"/>
        <v>500000</v>
      </c>
      <c r="AE8" s="117">
        <f t="shared" si="7"/>
        <v>0</v>
      </c>
      <c r="AF8" s="117">
        <f t="shared" si="7"/>
        <v>1000000</v>
      </c>
      <c r="AG8" s="117">
        <f t="shared" si="7"/>
        <v>20000</v>
      </c>
      <c r="AH8" s="117">
        <f t="shared" si="7"/>
        <v>0</v>
      </c>
      <c r="AI8" s="117">
        <f t="shared" si="7"/>
        <v>30000</v>
      </c>
      <c r="AJ8" s="117">
        <f t="shared" si="7"/>
        <v>10000</v>
      </c>
      <c r="AK8" s="117">
        <f t="shared" si="7"/>
        <v>0</v>
      </c>
      <c r="AL8" s="117">
        <f t="shared" si="7"/>
        <v>0</v>
      </c>
      <c r="AM8" s="117">
        <f t="shared" si="7"/>
        <v>0</v>
      </c>
      <c r="AN8" s="117">
        <f t="shared" si="7"/>
        <v>1000000</v>
      </c>
      <c r="AO8" s="117">
        <f t="shared" si="7"/>
        <v>0</v>
      </c>
      <c r="AP8" s="117">
        <f t="shared" si="7"/>
        <v>0</v>
      </c>
      <c r="AQ8" s="117">
        <f t="shared" si="7"/>
        <v>0</v>
      </c>
      <c r="AR8" s="117">
        <f t="shared" si="7"/>
        <v>50000</v>
      </c>
      <c r="AS8" s="117">
        <f t="shared" si="7"/>
        <v>0</v>
      </c>
      <c r="AT8" s="117">
        <f t="shared" si="7"/>
        <v>0</v>
      </c>
      <c r="AU8" s="125">
        <f t="shared" si="7"/>
        <v>200000</v>
      </c>
      <c r="AV8" s="115">
        <f t="shared" ref="AV7:AV9" si="8">SUM(AW8:BH8)</f>
        <v>339456</v>
      </c>
      <c r="AW8" s="117">
        <f t="shared" ref="AW8:BH8" si="9">AW9</f>
        <v>0</v>
      </c>
      <c r="AX8" s="117">
        <f t="shared" si="9"/>
        <v>0</v>
      </c>
      <c r="AY8" s="117">
        <f t="shared" si="9"/>
        <v>0</v>
      </c>
      <c r="AZ8" s="117">
        <f t="shared" si="9"/>
        <v>0</v>
      </c>
      <c r="BA8" s="117">
        <f t="shared" si="9"/>
        <v>175224</v>
      </c>
      <c r="BB8" s="117">
        <f t="shared" si="9"/>
        <v>0</v>
      </c>
      <c r="BC8" s="117">
        <f t="shared" si="9"/>
        <v>163200</v>
      </c>
      <c r="BD8" s="117">
        <f t="shared" si="9"/>
        <v>0</v>
      </c>
      <c r="BE8" s="117">
        <f t="shared" si="9"/>
        <v>1032</v>
      </c>
      <c r="BF8" s="117">
        <f t="shared" si="9"/>
        <v>0</v>
      </c>
      <c r="BG8" s="117">
        <f t="shared" si="9"/>
        <v>0</v>
      </c>
      <c r="BH8" s="117">
        <f t="shared" si="9"/>
        <v>0</v>
      </c>
      <c r="BI8" s="137"/>
      <c r="BJ8" s="138">
        <f t="shared" ref="BJ8:DH8" si="10">BJ9</f>
        <v>0</v>
      </c>
      <c r="BK8" s="138">
        <f t="shared" si="10"/>
        <v>0</v>
      </c>
      <c r="BL8" s="138">
        <f t="shared" si="10"/>
        <v>0</v>
      </c>
      <c r="BM8" s="138">
        <f t="shared" si="10"/>
        <v>0</v>
      </c>
      <c r="BN8" s="138">
        <f t="shared" si="10"/>
        <v>0</v>
      </c>
      <c r="BO8" s="138">
        <f t="shared" si="10"/>
        <v>0</v>
      </c>
      <c r="BP8" s="138">
        <f t="shared" si="10"/>
        <v>0</v>
      </c>
      <c r="BQ8" s="138">
        <f t="shared" si="10"/>
        <v>0</v>
      </c>
      <c r="BR8" s="138">
        <f t="shared" si="10"/>
        <v>0</v>
      </c>
      <c r="BS8" s="138">
        <f t="shared" si="10"/>
        <v>0</v>
      </c>
      <c r="BT8" s="138">
        <f t="shared" si="10"/>
        <v>0</v>
      </c>
      <c r="BU8" s="138">
        <f t="shared" si="10"/>
        <v>0</v>
      </c>
      <c r="BV8" s="138">
        <f t="shared" si="10"/>
        <v>0</v>
      </c>
      <c r="BW8" s="138">
        <f t="shared" si="10"/>
        <v>0</v>
      </c>
      <c r="BX8" s="138">
        <f t="shared" si="10"/>
        <v>0</v>
      </c>
      <c r="BY8" s="138">
        <f t="shared" si="10"/>
        <v>0</v>
      </c>
      <c r="BZ8" s="138">
        <f t="shared" si="10"/>
        <v>0</v>
      </c>
      <c r="CA8" s="138">
        <f t="shared" si="10"/>
        <v>0</v>
      </c>
      <c r="CB8" s="138">
        <f t="shared" si="10"/>
        <v>0</v>
      </c>
      <c r="CC8" s="138">
        <f t="shared" si="10"/>
        <v>0</v>
      </c>
      <c r="CD8" s="138">
        <f t="shared" si="10"/>
        <v>0</v>
      </c>
      <c r="CE8" s="138">
        <f t="shared" si="10"/>
        <v>0</v>
      </c>
      <c r="CF8" s="138">
        <f t="shared" si="10"/>
        <v>0</v>
      </c>
      <c r="CG8" s="138">
        <f t="shared" si="10"/>
        <v>0</v>
      </c>
      <c r="CH8" s="138">
        <f t="shared" si="10"/>
        <v>0</v>
      </c>
      <c r="CI8" s="138">
        <f t="shared" si="10"/>
        <v>0</v>
      </c>
      <c r="CJ8" s="138">
        <f t="shared" si="10"/>
        <v>0</v>
      </c>
      <c r="CK8" s="138">
        <f t="shared" si="10"/>
        <v>0</v>
      </c>
      <c r="CL8" s="138">
        <f t="shared" si="10"/>
        <v>0</v>
      </c>
      <c r="CM8" s="138">
        <f t="shared" si="10"/>
        <v>0</v>
      </c>
      <c r="CN8" s="138">
        <f t="shared" si="10"/>
        <v>0</v>
      </c>
      <c r="CO8" s="138">
        <f t="shared" si="10"/>
        <v>0</v>
      </c>
      <c r="CP8" s="138">
        <f t="shared" si="10"/>
        <v>0</v>
      </c>
      <c r="CQ8" s="138">
        <f t="shared" si="10"/>
        <v>0</v>
      </c>
      <c r="CR8" s="138">
        <f t="shared" si="10"/>
        <v>0</v>
      </c>
      <c r="CS8" s="138">
        <f t="shared" si="10"/>
        <v>0</v>
      </c>
      <c r="CT8" s="138">
        <f t="shared" si="10"/>
        <v>0</v>
      </c>
      <c r="CU8" s="138">
        <f t="shared" si="10"/>
        <v>0</v>
      </c>
      <c r="CV8" s="138">
        <f t="shared" si="10"/>
        <v>0</v>
      </c>
      <c r="CW8" s="138">
        <f t="shared" si="10"/>
        <v>0</v>
      </c>
      <c r="CX8" s="138">
        <f t="shared" si="10"/>
        <v>0</v>
      </c>
      <c r="CY8" s="138">
        <f t="shared" si="10"/>
        <v>0</v>
      </c>
      <c r="CZ8" s="138">
        <f t="shared" si="10"/>
        <v>0</v>
      </c>
      <c r="DA8" s="138">
        <f t="shared" si="10"/>
        <v>0</v>
      </c>
      <c r="DB8" s="138">
        <f t="shared" si="10"/>
        <v>0</v>
      </c>
      <c r="DC8" s="138">
        <f t="shared" si="10"/>
        <v>0</v>
      </c>
      <c r="DD8" s="138">
        <f t="shared" si="10"/>
        <v>0</v>
      </c>
      <c r="DE8" s="138">
        <f t="shared" si="10"/>
        <v>0</v>
      </c>
      <c r="DF8" s="138">
        <f t="shared" si="10"/>
        <v>0</v>
      </c>
      <c r="DG8" s="138">
        <f t="shared" si="10"/>
        <v>0</v>
      </c>
      <c r="DH8" s="138">
        <f t="shared" si="10"/>
        <v>0</v>
      </c>
      <c r="DI8" s="43"/>
    </row>
    <row r="9" ht="21" customHeight="1" spans="1:113">
      <c r="A9" s="97" t="s">
        <v>85</v>
      </c>
      <c r="B9" s="97" t="s">
        <v>85</v>
      </c>
      <c r="C9" s="97" t="s">
        <v>85</v>
      </c>
      <c r="D9" s="116" t="s">
        <v>294</v>
      </c>
      <c r="E9" s="115">
        <f>E10+E11+E15+E19</f>
        <v>32154199.47</v>
      </c>
      <c r="F9" s="115">
        <f t="shared" ref="F9:AK9" si="11">F10+F11+F15+F19</f>
        <v>28022743.47</v>
      </c>
      <c r="G9" s="115">
        <f t="shared" si="11"/>
        <v>6073764</v>
      </c>
      <c r="H9" s="115">
        <f t="shared" si="11"/>
        <v>10157949.96</v>
      </c>
      <c r="I9" s="115">
        <f t="shared" si="11"/>
        <v>506147</v>
      </c>
      <c r="J9" s="115">
        <f t="shared" si="11"/>
        <v>0</v>
      </c>
      <c r="K9" s="115">
        <f t="shared" si="11"/>
        <v>0</v>
      </c>
      <c r="L9" s="115">
        <f t="shared" si="11"/>
        <v>2564102.88</v>
      </c>
      <c r="M9" s="115">
        <f t="shared" si="11"/>
        <v>1281594.4</v>
      </c>
      <c r="N9" s="115">
        <f t="shared" si="11"/>
        <v>1121795.02</v>
      </c>
      <c r="O9" s="115">
        <f t="shared" si="11"/>
        <v>474216.19</v>
      </c>
      <c r="P9" s="115">
        <f t="shared" si="11"/>
        <v>229307.13</v>
      </c>
      <c r="Q9" s="115">
        <f t="shared" si="11"/>
        <v>2560666.89</v>
      </c>
      <c r="R9" s="115">
        <f t="shared" si="11"/>
        <v>0</v>
      </c>
      <c r="S9" s="115">
        <f t="shared" si="11"/>
        <v>3053200</v>
      </c>
      <c r="T9" s="115">
        <f t="shared" si="11"/>
        <v>3792000</v>
      </c>
      <c r="U9" s="115">
        <f t="shared" si="11"/>
        <v>682000</v>
      </c>
      <c r="V9" s="115">
        <f t="shared" si="11"/>
        <v>0</v>
      </c>
      <c r="W9" s="115">
        <f t="shared" si="11"/>
        <v>0</v>
      </c>
      <c r="X9" s="115">
        <f t="shared" si="11"/>
        <v>0</v>
      </c>
      <c r="Y9" s="115">
        <f t="shared" si="11"/>
        <v>20000</v>
      </c>
      <c r="Z9" s="115">
        <f t="shared" si="11"/>
        <v>275000</v>
      </c>
      <c r="AA9" s="115">
        <f t="shared" si="11"/>
        <v>5000</v>
      </c>
      <c r="AB9" s="115">
        <f t="shared" si="11"/>
        <v>0</v>
      </c>
      <c r="AC9" s="115">
        <f t="shared" si="11"/>
        <v>0</v>
      </c>
      <c r="AD9" s="115">
        <f t="shared" si="11"/>
        <v>500000</v>
      </c>
      <c r="AE9" s="115">
        <f t="shared" si="11"/>
        <v>0</v>
      </c>
      <c r="AF9" s="115">
        <f t="shared" si="11"/>
        <v>1000000</v>
      </c>
      <c r="AG9" s="115">
        <f t="shared" si="11"/>
        <v>20000</v>
      </c>
      <c r="AH9" s="115">
        <f t="shared" si="11"/>
        <v>0</v>
      </c>
      <c r="AI9" s="115">
        <f t="shared" si="11"/>
        <v>30000</v>
      </c>
      <c r="AJ9" s="115">
        <f t="shared" si="11"/>
        <v>10000</v>
      </c>
      <c r="AK9" s="115">
        <f t="shared" si="11"/>
        <v>0</v>
      </c>
      <c r="AL9" s="115">
        <f t="shared" ref="AL9:BQ9" si="12">AL10+AL11+AL15+AL19</f>
        <v>0</v>
      </c>
      <c r="AM9" s="115">
        <f t="shared" si="12"/>
        <v>0</v>
      </c>
      <c r="AN9" s="115">
        <f t="shared" si="12"/>
        <v>1000000</v>
      </c>
      <c r="AO9" s="115">
        <f t="shared" si="12"/>
        <v>0</v>
      </c>
      <c r="AP9" s="115">
        <f t="shared" si="12"/>
        <v>0</v>
      </c>
      <c r="AQ9" s="115">
        <f t="shared" si="12"/>
        <v>0</v>
      </c>
      <c r="AR9" s="115">
        <f t="shared" si="12"/>
        <v>50000</v>
      </c>
      <c r="AS9" s="115">
        <f t="shared" si="12"/>
        <v>0</v>
      </c>
      <c r="AT9" s="115">
        <f t="shared" si="12"/>
        <v>0</v>
      </c>
      <c r="AU9" s="115">
        <f t="shared" si="12"/>
        <v>200000</v>
      </c>
      <c r="AV9" s="115">
        <f t="shared" si="12"/>
        <v>339456</v>
      </c>
      <c r="AW9" s="115">
        <f t="shared" si="12"/>
        <v>0</v>
      </c>
      <c r="AX9" s="115">
        <f t="shared" si="12"/>
        <v>0</v>
      </c>
      <c r="AY9" s="115">
        <f t="shared" si="12"/>
        <v>0</v>
      </c>
      <c r="AZ9" s="115">
        <f t="shared" si="12"/>
        <v>0</v>
      </c>
      <c r="BA9" s="115">
        <f t="shared" si="12"/>
        <v>175224</v>
      </c>
      <c r="BB9" s="115">
        <f t="shared" si="12"/>
        <v>0</v>
      </c>
      <c r="BC9" s="115">
        <f t="shared" si="12"/>
        <v>163200</v>
      </c>
      <c r="BD9" s="115">
        <f t="shared" si="12"/>
        <v>0</v>
      </c>
      <c r="BE9" s="115">
        <f t="shared" si="12"/>
        <v>1032</v>
      </c>
      <c r="BF9" s="115">
        <f t="shared" si="12"/>
        <v>0</v>
      </c>
      <c r="BG9" s="115">
        <f t="shared" si="12"/>
        <v>0</v>
      </c>
      <c r="BH9" s="115">
        <f t="shared" si="12"/>
        <v>0</v>
      </c>
      <c r="BI9" s="115">
        <f t="shared" si="12"/>
        <v>0</v>
      </c>
      <c r="BJ9" s="115">
        <f t="shared" si="12"/>
        <v>0</v>
      </c>
      <c r="BK9" s="115">
        <f t="shared" si="12"/>
        <v>0</v>
      </c>
      <c r="BL9" s="115">
        <f t="shared" si="12"/>
        <v>0</v>
      </c>
      <c r="BM9" s="115">
        <f t="shared" si="12"/>
        <v>0</v>
      </c>
      <c r="BN9" s="115">
        <f t="shared" si="12"/>
        <v>0</v>
      </c>
      <c r="BO9" s="115">
        <f t="shared" si="12"/>
        <v>0</v>
      </c>
      <c r="BP9" s="115">
        <f t="shared" si="12"/>
        <v>0</v>
      </c>
      <c r="BQ9" s="115">
        <f t="shared" si="12"/>
        <v>0</v>
      </c>
      <c r="BR9" s="115">
        <f t="shared" ref="BR9:DH9" si="13">BR10+BR11+BR15+BR19</f>
        <v>0</v>
      </c>
      <c r="BS9" s="115">
        <f t="shared" si="13"/>
        <v>0</v>
      </c>
      <c r="BT9" s="115">
        <f t="shared" si="13"/>
        <v>0</v>
      </c>
      <c r="BU9" s="115">
        <f t="shared" si="13"/>
        <v>0</v>
      </c>
      <c r="BV9" s="115">
        <f t="shared" si="13"/>
        <v>0</v>
      </c>
      <c r="BW9" s="115">
        <f t="shared" si="13"/>
        <v>0</v>
      </c>
      <c r="BX9" s="115">
        <f t="shared" si="13"/>
        <v>0</v>
      </c>
      <c r="BY9" s="115">
        <f t="shared" si="13"/>
        <v>0</v>
      </c>
      <c r="BZ9" s="115">
        <f t="shared" si="13"/>
        <v>0</v>
      </c>
      <c r="CA9" s="115">
        <f t="shared" si="13"/>
        <v>0</v>
      </c>
      <c r="CB9" s="115">
        <f t="shared" si="13"/>
        <v>0</v>
      </c>
      <c r="CC9" s="115">
        <f t="shared" si="13"/>
        <v>0</v>
      </c>
      <c r="CD9" s="115">
        <f t="shared" si="13"/>
        <v>0</v>
      </c>
      <c r="CE9" s="115">
        <f t="shared" si="13"/>
        <v>0</v>
      </c>
      <c r="CF9" s="115">
        <f t="shared" si="13"/>
        <v>0</v>
      </c>
      <c r="CG9" s="115">
        <f t="shared" si="13"/>
        <v>0</v>
      </c>
      <c r="CH9" s="115">
        <f t="shared" si="13"/>
        <v>0</v>
      </c>
      <c r="CI9" s="115">
        <f t="shared" si="13"/>
        <v>0</v>
      </c>
      <c r="CJ9" s="115">
        <f t="shared" si="13"/>
        <v>0</v>
      </c>
      <c r="CK9" s="115">
        <f t="shared" si="13"/>
        <v>0</v>
      </c>
      <c r="CL9" s="115">
        <f t="shared" si="13"/>
        <v>0</v>
      </c>
      <c r="CM9" s="115">
        <f t="shared" si="13"/>
        <v>0</v>
      </c>
      <c r="CN9" s="115">
        <f t="shared" si="13"/>
        <v>0</v>
      </c>
      <c r="CO9" s="115">
        <f t="shared" si="13"/>
        <v>0</v>
      </c>
      <c r="CP9" s="115">
        <f t="shared" si="13"/>
        <v>0</v>
      </c>
      <c r="CQ9" s="115">
        <f t="shared" si="13"/>
        <v>0</v>
      </c>
      <c r="CR9" s="115">
        <f t="shared" si="13"/>
        <v>0</v>
      </c>
      <c r="CS9" s="115">
        <f t="shared" si="13"/>
        <v>0</v>
      </c>
      <c r="CT9" s="115">
        <f t="shared" si="13"/>
        <v>0</v>
      </c>
      <c r="CU9" s="115">
        <f t="shared" si="13"/>
        <v>0</v>
      </c>
      <c r="CV9" s="115">
        <f t="shared" si="13"/>
        <v>0</v>
      </c>
      <c r="CW9" s="115">
        <f t="shared" si="13"/>
        <v>0</v>
      </c>
      <c r="CX9" s="115">
        <f t="shared" si="13"/>
        <v>0</v>
      </c>
      <c r="CY9" s="115">
        <f t="shared" si="13"/>
        <v>0</v>
      </c>
      <c r="CZ9" s="115">
        <f t="shared" si="13"/>
        <v>0</v>
      </c>
      <c r="DA9" s="115">
        <f t="shared" si="13"/>
        <v>0</v>
      </c>
      <c r="DB9" s="115">
        <f t="shared" si="13"/>
        <v>0</v>
      </c>
      <c r="DC9" s="115">
        <f t="shared" si="13"/>
        <v>0</v>
      </c>
      <c r="DD9" s="115">
        <f t="shared" si="13"/>
        <v>0</v>
      </c>
      <c r="DE9" s="115">
        <f t="shared" si="13"/>
        <v>0</v>
      </c>
      <c r="DF9" s="115">
        <f t="shared" si="13"/>
        <v>0</v>
      </c>
      <c r="DG9" s="115">
        <f t="shared" si="13"/>
        <v>0</v>
      </c>
      <c r="DH9" s="115">
        <f t="shared" si="13"/>
        <v>0</v>
      </c>
      <c r="DI9" s="43"/>
    </row>
    <row r="10" ht="21" customHeight="1" spans="1:113">
      <c r="A10" s="97" t="s">
        <v>84</v>
      </c>
      <c r="B10" s="97" t="s">
        <v>88</v>
      </c>
      <c r="C10" s="97" t="s">
        <v>89</v>
      </c>
      <c r="D10" s="116" t="s">
        <v>295</v>
      </c>
      <c r="E10" s="115">
        <f>F10+T10+AV10+BI10+BN10+CA10+CR10+CU10+DD10</f>
        <v>24151824.09</v>
      </c>
      <c r="F10" s="115">
        <f>SUM(G10:S10)</f>
        <v>20020368.09</v>
      </c>
      <c r="G10" s="118">
        <v>6073764</v>
      </c>
      <c r="H10" s="118">
        <v>10157949.96</v>
      </c>
      <c r="I10" s="118">
        <v>506147</v>
      </c>
      <c r="J10" s="118"/>
      <c r="K10" s="118"/>
      <c r="L10" s="118"/>
      <c r="M10" s="118"/>
      <c r="N10" s="118"/>
      <c r="O10" s="118"/>
      <c r="P10" s="118">
        <v>229307.13</v>
      </c>
      <c r="Q10" s="118"/>
      <c r="R10" s="118"/>
      <c r="S10" s="118">
        <v>3053200</v>
      </c>
      <c r="T10" s="115">
        <f>SUM(U10:AU10)</f>
        <v>3792000</v>
      </c>
      <c r="U10" s="118">
        <v>682000</v>
      </c>
      <c r="V10" s="118"/>
      <c r="W10" s="118"/>
      <c r="X10" s="118"/>
      <c r="Y10" s="118">
        <v>20000</v>
      </c>
      <c r="Z10" s="118">
        <v>275000</v>
      </c>
      <c r="AA10" s="118">
        <v>5000</v>
      </c>
      <c r="AB10" s="118"/>
      <c r="AC10" s="118"/>
      <c r="AD10" s="118">
        <v>500000</v>
      </c>
      <c r="AE10" s="118"/>
      <c r="AF10" s="118">
        <v>1000000</v>
      </c>
      <c r="AG10" s="118">
        <v>20000</v>
      </c>
      <c r="AH10" s="118"/>
      <c r="AI10" s="118">
        <v>30000</v>
      </c>
      <c r="AJ10" s="118">
        <v>10000</v>
      </c>
      <c r="AK10" s="118"/>
      <c r="AL10" s="118"/>
      <c r="AM10" s="118"/>
      <c r="AN10" s="118">
        <v>1000000</v>
      </c>
      <c r="AO10" s="118"/>
      <c r="AP10" s="118"/>
      <c r="AQ10" s="118"/>
      <c r="AR10" s="118">
        <v>50000</v>
      </c>
      <c r="AS10" s="118"/>
      <c r="AT10" s="118"/>
      <c r="AU10" s="118">
        <v>200000</v>
      </c>
      <c r="AV10" s="115">
        <f>SUM(AW10:BH10)</f>
        <v>339456</v>
      </c>
      <c r="AW10" s="118"/>
      <c r="AX10" s="118"/>
      <c r="AY10" s="133"/>
      <c r="AZ10" s="133"/>
      <c r="BA10" s="133">
        <v>175224</v>
      </c>
      <c r="BB10" s="133"/>
      <c r="BC10" s="133">
        <v>163200</v>
      </c>
      <c r="BD10" s="133"/>
      <c r="BE10" s="133">
        <v>1032</v>
      </c>
      <c r="BF10" s="139"/>
      <c r="BG10" s="133"/>
      <c r="BH10" s="140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43"/>
    </row>
    <row r="11" ht="21" customHeight="1" spans="1:113">
      <c r="A11" s="97" t="s">
        <v>85</v>
      </c>
      <c r="B11" s="97" t="s">
        <v>85</v>
      </c>
      <c r="C11" s="97" t="s">
        <v>85</v>
      </c>
      <c r="D11" s="116" t="s">
        <v>296</v>
      </c>
      <c r="E11" s="115">
        <f t="shared" ref="E11:E21" si="14">F11+T11+AV11+BI11+BN11+CA11+CR11+CU11+DA12+DD11</f>
        <v>3845697.28</v>
      </c>
      <c r="F11" s="115">
        <f t="shared" ref="F11:F21" si="15">SUM(G11:S11)</f>
        <v>3845697.28</v>
      </c>
      <c r="G11" s="118"/>
      <c r="H11" s="118"/>
      <c r="I11" s="118"/>
      <c r="J11" s="118"/>
      <c r="K11" s="118"/>
      <c r="L11" s="118">
        <f>L12</f>
        <v>2564102.88</v>
      </c>
      <c r="M11" s="118">
        <f>M12</f>
        <v>1281594.4</v>
      </c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33"/>
      <c r="AZ11" s="133"/>
      <c r="BA11" s="133"/>
      <c r="BB11" s="133"/>
      <c r="BC11" s="133"/>
      <c r="BD11" s="133"/>
      <c r="BE11" s="133"/>
      <c r="BF11" s="139"/>
      <c r="BG11" s="133"/>
      <c r="BH11" s="140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43"/>
    </row>
    <row r="12" ht="21" customHeight="1" spans="1:113">
      <c r="A12" s="97" t="s">
        <v>85</v>
      </c>
      <c r="B12" s="97" t="s">
        <v>85</v>
      </c>
      <c r="C12" s="97" t="s">
        <v>85</v>
      </c>
      <c r="D12" s="116" t="s">
        <v>297</v>
      </c>
      <c r="E12" s="115">
        <f t="shared" si="14"/>
        <v>3845697.28</v>
      </c>
      <c r="F12" s="115">
        <f t="shared" si="15"/>
        <v>3845697.28</v>
      </c>
      <c r="G12" s="118"/>
      <c r="H12" s="118"/>
      <c r="I12" s="118"/>
      <c r="J12" s="118"/>
      <c r="K12" s="118"/>
      <c r="L12" s="118">
        <f>SUM(L13:L14)</f>
        <v>2564102.88</v>
      </c>
      <c r="M12" s="118">
        <f>SUM(M13:M14)</f>
        <v>1281594.4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33"/>
      <c r="AZ12" s="133"/>
      <c r="BA12" s="133"/>
      <c r="BB12" s="133"/>
      <c r="BC12" s="133"/>
      <c r="BD12" s="133"/>
      <c r="BE12" s="133"/>
      <c r="BF12" s="139"/>
      <c r="BG12" s="133"/>
      <c r="BH12" s="140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43"/>
    </row>
    <row r="13" ht="21" customHeight="1" spans="1:113">
      <c r="A13" s="97" t="s">
        <v>91</v>
      </c>
      <c r="B13" s="97" t="s">
        <v>92</v>
      </c>
      <c r="C13" s="97" t="s">
        <v>92</v>
      </c>
      <c r="D13" s="116" t="s">
        <v>298</v>
      </c>
      <c r="E13" s="115">
        <f t="shared" si="14"/>
        <v>2564102.88</v>
      </c>
      <c r="F13" s="115">
        <f t="shared" si="15"/>
        <v>2564102.88</v>
      </c>
      <c r="G13" s="118"/>
      <c r="H13" s="118"/>
      <c r="I13" s="118"/>
      <c r="J13" s="118"/>
      <c r="K13" s="118"/>
      <c r="L13" s="118">
        <v>2564102.88</v>
      </c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33"/>
      <c r="AZ13" s="133"/>
      <c r="BA13" s="133"/>
      <c r="BB13" s="133"/>
      <c r="BC13" s="133"/>
      <c r="BD13" s="133"/>
      <c r="BE13" s="133"/>
      <c r="BF13" s="139"/>
      <c r="BG13" s="133"/>
      <c r="BH13" s="140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43"/>
    </row>
    <row r="14" ht="21" customHeight="1" spans="1:113">
      <c r="A14" s="97" t="s">
        <v>91</v>
      </c>
      <c r="B14" s="97" t="s">
        <v>92</v>
      </c>
      <c r="C14" s="97" t="s">
        <v>94</v>
      </c>
      <c r="D14" s="116" t="s">
        <v>299</v>
      </c>
      <c r="E14" s="115">
        <f t="shared" si="14"/>
        <v>1281594.4</v>
      </c>
      <c r="F14" s="115">
        <f t="shared" si="15"/>
        <v>1281594.4</v>
      </c>
      <c r="G14" s="118"/>
      <c r="H14" s="118"/>
      <c r="I14" s="118"/>
      <c r="J14" s="118"/>
      <c r="K14" s="118"/>
      <c r="L14" s="118"/>
      <c r="M14" s="118">
        <v>1281594.4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33"/>
      <c r="AZ14" s="133"/>
      <c r="BA14" s="133"/>
      <c r="BB14" s="133"/>
      <c r="BC14" s="133"/>
      <c r="BD14" s="133"/>
      <c r="BE14" s="133"/>
      <c r="BF14" s="139"/>
      <c r="BG14" s="133"/>
      <c r="BH14" s="140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43"/>
    </row>
    <row r="15" ht="21" customHeight="1" spans="1:113">
      <c r="A15" s="97" t="s">
        <v>85</v>
      </c>
      <c r="B15" s="97" t="s">
        <v>85</v>
      </c>
      <c r="C15" s="97" t="s">
        <v>85</v>
      </c>
      <c r="D15" s="116" t="s">
        <v>300</v>
      </c>
      <c r="E15" s="115">
        <f t="shared" si="14"/>
        <v>1596011.21</v>
      </c>
      <c r="F15" s="115">
        <f t="shared" si="15"/>
        <v>1596011.21</v>
      </c>
      <c r="G15" s="118"/>
      <c r="H15" s="118"/>
      <c r="I15" s="118"/>
      <c r="J15" s="118"/>
      <c r="K15" s="118"/>
      <c r="L15" s="118"/>
      <c r="M15" s="118"/>
      <c r="N15" s="118">
        <f>N16</f>
        <v>1121795.02</v>
      </c>
      <c r="O15" s="118">
        <f>O16</f>
        <v>474216.19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33"/>
      <c r="AZ15" s="133"/>
      <c r="BA15" s="133"/>
      <c r="BB15" s="133"/>
      <c r="BC15" s="133"/>
      <c r="BD15" s="133"/>
      <c r="BE15" s="133"/>
      <c r="BF15" s="139"/>
      <c r="BG15" s="133"/>
      <c r="BH15" s="140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43"/>
    </row>
    <row r="16" ht="21" customHeight="1" spans="1:113">
      <c r="A16" s="97" t="s">
        <v>85</v>
      </c>
      <c r="B16" s="97" t="s">
        <v>85</v>
      </c>
      <c r="C16" s="97" t="s">
        <v>85</v>
      </c>
      <c r="D16" s="116" t="s">
        <v>301</v>
      </c>
      <c r="E16" s="115">
        <f t="shared" si="14"/>
        <v>1596011.21</v>
      </c>
      <c r="F16" s="115">
        <f t="shared" si="15"/>
        <v>1596011.21</v>
      </c>
      <c r="G16" s="118"/>
      <c r="H16" s="118"/>
      <c r="I16" s="118"/>
      <c r="J16" s="118"/>
      <c r="K16" s="118"/>
      <c r="L16" s="118"/>
      <c r="M16" s="118"/>
      <c r="N16" s="118">
        <f>SUM(N17:N18)</f>
        <v>1121795.02</v>
      </c>
      <c r="O16" s="118">
        <f>SUM(O17:O18)</f>
        <v>474216.19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33"/>
      <c r="AZ16" s="133"/>
      <c r="BA16" s="133"/>
      <c r="BB16" s="133"/>
      <c r="BC16" s="133"/>
      <c r="BD16" s="133"/>
      <c r="BE16" s="133"/>
      <c r="BF16" s="139"/>
      <c r="BG16" s="133"/>
      <c r="BH16" s="140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43"/>
    </row>
    <row r="17" ht="21" customHeight="1" spans="1:113">
      <c r="A17" s="97" t="s">
        <v>96</v>
      </c>
      <c r="B17" s="97" t="s">
        <v>97</v>
      </c>
      <c r="C17" s="97" t="s">
        <v>89</v>
      </c>
      <c r="D17" s="116" t="s">
        <v>302</v>
      </c>
      <c r="E17" s="115">
        <f t="shared" si="14"/>
        <v>1121795.02</v>
      </c>
      <c r="F17" s="115">
        <f t="shared" si="15"/>
        <v>1121795.02</v>
      </c>
      <c r="G17" s="118"/>
      <c r="H17" s="118"/>
      <c r="I17" s="118"/>
      <c r="J17" s="118"/>
      <c r="K17" s="118"/>
      <c r="L17" s="118"/>
      <c r="M17" s="118"/>
      <c r="N17" s="118">
        <v>1121795.02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33"/>
      <c r="AZ17" s="133"/>
      <c r="BA17" s="133"/>
      <c r="BB17" s="133"/>
      <c r="BC17" s="133"/>
      <c r="BD17" s="133"/>
      <c r="BE17" s="133"/>
      <c r="BF17" s="139"/>
      <c r="BG17" s="133"/>
      <c r="BH17" s="140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43"/>
    </row>
    <row r="18" ht="21" customHeight="1" spans="1:113">
      <c r="A18" s="97" t="s">
        <v>96</v>
      </c>
      <c r="B18" s="97" t="s">
        <v>97</v>
      </c>
      <c r="C18" s="97" t="s">
        <v>99</v>
      </c>
      <c r="D18" s="116" t="s">
        <v>303</v>
      </c>
      <c r="E18" s="115">
        <f t="shared" si="14"/>
        <v>474216.19</v>
      </c>
      <c r="F18" s="115">
        <f t="shared" si="15"/>
        <v>474216.19</v>
      </c>
      <c r="G18" s="118"/>
      <c r="H18" s="118"/>
      <c r="I18" s="118"/>
      <c r="J18" s="118"/>
      <c r="K18" s="118"/>
      <c r="L18" s="118"/>
      <c r="M18" s="118"/>
      <c r="N18" s="118"/>
      <c r="O18" s="118">
        <v>474216.19</v>
      </c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33"/>
      <c r="AZ18" s="133"/>
      <c r="BA18" s="133"/>
      <c r="BB18" s="133"/>
      <c r="BC18" s="133"/>
      <c r="BD18" s="133"/>
      <c r="BE18" s="133"/>
      <c r="BF18" s="139"/>
      <c r="BG18" s="133"/>
      <c r="BH18" s="140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43"/>
    </row>
    <row r="19" ht="21" customHeight="1" spans="1:113">
      <c r="A19" s="97" t="s">
        <v>85</v>
      </c>
      <c r="B19" s="97" t="s">
        <v>85</v>
      </c>
      <c r="C19" s="97" t="s">
        <v>85</v>
      </c>
      <c r="D19" s="116" t="s">
        <v>304</v>
      </c>
      <c r="E19" s="115">
        <f t="shared" si="14"/>
        <v>2560666.89</v>
      </c>
      <c r="F19" s="115">
        <f t="shared" si="15"/>
        <v>2560666.89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>
        <f>Q20</f>
        <v>2560666.89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33"/>
      <c r="AZ19" s="133"/>
      <c r="BA19" s="133"/>
      <c r="BB19" s="133"/>
      <c r="BC19" s="133"/>
      <c r="BD19" s="133"/>
      <c r="BE19" s="133"/>
      <c r="BF19" s="139"/>
      <c r="BG19" s="133"/>
      <c r="BH19" s="140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43"/>
    </row>
    <row r="20" ht="21" customHeight="1" spans="1:113">
      <c r="A20" s="97" t="s">
        <v>85</v>
      </c>
      <c r="B20" s="97" t="s">
        <v>85</v>
      </c>
      <c r="C20" s="97" t="s">
        <v>85</v>
      </c>
      <c r="D20" s="116" t="s">
        <v>305</v>
      </c>
      <c r="E20" s="115">
        <f t="shared" si="14"/>
        <v>2560666.89</v>
      </c>
      <c r="F20" s="115">
        <f t="shared" si="15"/>
        <v>2560666.89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>
        <f>Q21</f>
        <v>2560666.89</v>
      </c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33"/>
      <c r="AZ20" s="133"/>
      <c r="BA20" s="133"/>
      <c r="BB20" s="133"/>
      <c r="BC20" s="133"/>
      <c r="BD20" s="133"/>
      <c r="BE20" s="133"/>
      <c r="BF20" s="139"/>
      <c r="BG20" s="133"/>
      <c r="BH20" s="140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43"/>
    </row>
    <row r="21" ht="21" customHeight="1" spans="1:113">
      <c r="A21" s="97" t="s">
        <v>101</v>
      </c>
      <c r="B21" s="97" t="s">
        <v>88</v>
      </c>
      <c r="C21" s="97" t="s">
        <v>89</v>
      </c>
      <c r="D21" s="116" t="s">
        <v>306</v>
      </c>
      <c r="E21" s="115">
        <f t="shared" si="14"/>
        <v>2560666.89</v>
      </c>
      <c r="F21" s="115">
        <f t="shared" si="15"/>
        <v>2560666.89</v>
      </c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>
        <v>2560666.89</v>
      </c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33"/>
      <c r="AZ21" s="133"/>
      <c r="BA21" s="133"/>
      <c r="BB21" s="133"/>
      <c r="BC21" s="133"/>
      <c r="BD21" s="133"/>
      <c r="BE21" s="133"/>
      <c r="BF21" s="139"/>
      <c r="BG21" s="133"/>
      <c r="BH21" s="140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43"/>
    </row>
    <row r="22" ht="20.1" customHeight="1" spans="1:113">
      <c r="A22" s="48"/>
      <c r="B22" s="48"/>
      <c r="C22" s="48"/>
      <c r="D22" s="119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130"/>
      <c r="AC22" s="48"/>
      <c r="AD22" s="48"/>
      <c r="AE22" s="48"/>
      <c r="AF22" s="48"/>
      <c r="AG22" s="48"/>
      <c r="AH22" s="48"/>
      <c r="AI22" s="48"/>
      <c r="AJ22" s="48"/>
      <c r="AK22" s="43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3"/>
      <c r="AW22" s="48"/>
      <c r="AX22" s="48"/>
      <c r="AY22" s="48"/>
      <c r="AZ22" s="48"/>
      <c r="BA22" s="48"/>
      <c r="BB22" s="48"/>
      <c r="BC22" s="48"/>
      <c r="BD22" s="43"/>
      <c r="BE22" s="48"/>
      <c r="BF22" s="43"/>
      <c r="BG22" s="43"/>
      <c r="BH22" s="48"/>
      <c r="BI22" s="43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3"/>
      <c r="BU22" s="48"/>
      <c r="BV22" s="48"/>
      <c r="BW22" s="48"/>
      <c r="BX22" s="48"/>
      <c r="BY22" s="48"/>
      <c r="BZ22" s="48"/>
      <c r="CA22" s="43"/>
      <c r="CB22" s="48"/>
      <c r="CC22" s="48"/>
      <c r="CD22" s="43"/>
      <c r="CE22" s="48"/>
      <c r="CF22" s="48"/>
      <c r="CG22" s="48"/>
      <c r="CH22" s="48"/>
      <c r="CI22" s="48"/>
      <c r="CJ22" s="48"/>
      <c r="CK22" s="48"/>
      <c r="CL22" s="43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3"/>
    </row>
    <row r="23" ht="20.1" customHeight="1" spans="1:113">
      <c r="A23" s="120"/>
      <c r="B23" s="120"/>
      <c r="C23" s="120"/>
      <c r="D23" s="121"/>
      <c r="E23" s="120"/>
      <c r="F23" s="120"/>
      <c r="G23" s="48"/>
      <c r="H23" s="48"/>
      <c r="I23" s="48"/>
      <c r="J23" s="48"/>
      <c r="K23" s="48"/>
      <c r="L23" s="48"/>
      <c r="M23" s="120"/>
      <c r="N23" s="120"/>
      <c r="O23" s="120"/>
      <c r="P23" s="120"/>
      <c r="Q23" s="120"/>
      <c r="R23" s="120"/>
      <c r="S23" s="120"/>
      <c r="T23" s="120"/>
      <c r="U23" s="120"/>
      <c r="V23" s="48"/>
      <c r="W23" s="48"/>
      <c r="X23" s="48"/>
      <c r="Y23" s="120"/>
      <c r="Z23" s="120"/>
      <c r="AA23" s="48"/>
      <c r="AB23" s="48"/>
      <c r="AC23" s="48"/>
      <c r="AD23" s="48"/>
      <c r="AE23" s="48"/>
      <c r="AF23" s="120"/>
      <c r="AG23" s="120"/>
      <c r="AH23" s="120"/>
      <c r="AI23" s="120"/>
      <c r="AJ23" s="120"/>
      <c r="AK23" s="47"/>
      <c r="AL23" s="120"/>
      <c r="AM23" s="120"/>
      <c r="AN23" s="120"/>
      <c r="AO23" s="120"/>
      <c r="AP23" s="120"/>
      <c r="AQ23" s="120"/>
      <c r="AR23" s="120"/>
      <c r="AS23" s="120"/>
      <c r="AT23" s="120"/>
      <c r="AU23" s="47"/>
      <c r="AV23" s="120"/>
      <c r="AW23" s="120"/>
      <c r="AX23" s="120"/>
      <c r="AY23" s="47"/>
      <c r="AZ23" s="47"/>
      <c r="BA23" s="120"/>
      <c r="BB23" s="120"/>
      <c r="BC23" s="120"/>
      <c r="BD23" s="120"/>
      <c r="BE23" s="120"/>
      <c r="BF23" s="120"/>
      <c r="BG23" s="120"/>
      <c r="BH23" s="120"/>
      <c r="BI23" s="47"/>
      <c r="BJ23" s="47"/>
      <c r="BK23" s="47"/>
      <c r="BL23" s="47"/>
      <c r="BM23" s="47"/>
      <c r="BN23" s="120"/>
      <c r="BO23" s="47"/>
      <c r="BP23" s="120"/>
      <c r="BQ23" s="120"/>
      <c r="BR23" s="120"/>
      <c r="BS23" s="47"/>
      <c r="BT23" s="120"/>
      <c r="BU23" s="120"/>
      <c r="BV23" s="47"/>
      <c r="BW23" s="47"/>
      <c r="BX23" s="47"/>
      <c r="BY23" s="47"/>
      <c r="BZ23" s="120"/>
      <c r="CA23" s="120"/>
      <c r="CB23" s="120"/>
      <c r="CC23" s="120"/>
      <c r="CD23" s="47"/>
      <c r="CE23" s="120"/>
      <c r="CF23" s="120"/>
      <c r="CG23" s="120"/>
      <c r="CH23" s="120"/>
      <c r="CI23" s="120"/>
      <c r="CJ23" s="120"/>
      <c r="CK23" s="120"/>
      <c r="CL23" s="47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47"/>
    </row>
    <row r="24" ht="20.1" customHeight="1" spans="1:113">
      <c r="A24" s="120"/>
      <c r="B24" s="120"/>
      <c r="C24" s="120"/>
      <c r="D24" s="120"/>
      <c r="E24" s="120"/>
      <c r="F24" s="120"/>
      <c r="G24" s="48"/>
      <c r="H24" s="48"/>
      <c r="I24" s="48"/>
      <c r="J24" s="48"/>
      <c r="K24" s="48"/>
      <c r="L24" s="48"/>
      <c r="M24" s="120"/>
      <c r="N24" s="120"/>
      <c r="O24" s="120"/>
      <c r="P24" s="120"/>
      <c r="Q24" s="120"/>
      <c r="R24" s="120"/>
      <c r="S24" s="120"/>
      <c r="T24" s="120"/>
      <c r="U24" s="120"/>
      <c r="V24" s="48"/>
      <c r="W24" s="48"/>
      <c r="X24" s="48"/>
      <c r="Y24" s="120"/>
      <c r="Z24" s="120"/>
      <c r="AA24" s="120"/>
      <c r="AB24" s="120"/>
      <c r="AC24" s="120"/>
      <c r="AD24" s="48"/>
      <c r="AE24" s="48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47"/>
      <c r="AZ24" s="47"/>
      <c r="BA24" s="120"/>
      <c r="BB24" s="120"/>
      <c r="BC24" s="120"/>
      <c r="BD24" s="120"/>
      <c r="BE24" s="120"/>
      <c r="BF24" s="120"/>
      <c r="BG24" s="120"/>
      <c r="BH24" s="120"/>
      <c r="BI24" s="47"/>
      <c r="BJ24" s="47"/>
      <c r="BK24" s="47"/>
      <c r="BL24" s="47"/>
      <c r="BM24" s="47"/>
      <c r="BN24" s="120"/>
      <c r="BO24" s="47"/>
      <c r="BP24" s="120"/>
      <c r="BQ24" s="120"/>
      <c r="BR24" s="120"/>
      <c r="BS24" s="120"/>
      <c r="BT24" s="120"/>
      <c r="BU24" s="120"/>
      <c r="BV24" s="47"/>
      <c r="BW24" s="47"/>
      <c r="BX24" s="47"/>
      <c r="BY24" s="47"/>
      <c r="BZ24" s="120"/>
      <c r="CA24" s="120"/>
      <c r="CB24" s="120"/>
      <c r="CC24" s="120"/>
      <c r="CD24" s="47"/>
      <c r="CE24" s="120"/>
      <c r="CF24" s="120"/>
      <c r="CG24" s="120"/>
      <c r="CH24" s="120"/>
      <c r="CI24" s="120"/>
      <c r="CJ24" s="120"/>
      <c r="CK24" s="120"/>
      <c r="CL24" s="47"/>
      <c r="CM24" s="47"/>
      <c r="CN24" s="120"/>
      <c r="CO24" s="47"/>
      <c r="CP24" s="47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47"/>
      <c r="DH24" s="120"/>
      <c r="DI24" s="47"/>
    </row>
    <row r="25" ht="20.1" customHeight="1" spans="1:113">
      <c r="A25" s="120"/>
      <c r="B25" s="47"/>
      <c r="C25" s="120"/>
      <c r="D25" s="120"/>
      <c r="E25" s="120"/>
      <c r="F25" s="120"/>
      <c r="G25" s="48"/>
      <c r="H25" s="48"/>
      <c r="I25" s="43"/>
      <c r="J25" s="48"/>
      <c r="K25" s="48"/>
      <c r="L25" s="48"/>
      <c r="M25" s="120"/>
      <c r="N25" s="120"/>
      <c r="O25" s="120"/>
      <c r="P25" s="120"/>
      <c r="Q25" s="120"/>
      <c r="R25" s="120"/>
      <c r="S25" s="120"/>
      <c r="T25" s="120"/>
      <c r="U25" s="126"/>
      <c r="V25" s="127"/>
      <c r="W25" s="127"/>
      <c r="X25" s="127"/>
      <c r="Y25" s="120"/>
      <c r="Z25" s="47"/>
      <c r="AA25" s="120"/>
      <c r="AB25" s="120"/>
      <c r="AC25" s="120"/>
      <c r="AD25" s="48"/>
      <c r="AE25" s="48"/>
      <c r="AF25" s="120"/>
      <c r="AG25" s="120"/>
      <c r="AH25" s="120"/>
      <c r="AI25" s="47"/>
      <c r="AJ25" s="47"/>
      <c r="AK25" s="120"/>
      <c r="AL25" s="120"/>
      <c r="AM25" s="120"/>
      <c r="AN25" s="120"/>
      <c r="AO25" s="120"/>
      <c r="AP25" s="47"/>
      <c r="AQ25" s="120"/>
      <c r="AR25" s="120"/>
      <c r="AS25" s="120"/>
      <c r="AT25" s="120"/>
      <c r="AU25" s="120"/>
      <c r="AV25" s="120"/>
      <c r="AW25" s="120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120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120"/>
      <c r="CB25" s="120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120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</row>
    <row r="26" ht="20.1" customHeight="1" spans="1:113">
      <c r="A26" s="120"/>
      <c r="B26" s="120"/>
      <c r="C26" s="120"/>
      <c r="D26" s="121"/>
      <c r="E26" s="47"/>
      <c r="F26" s="47"/>
      <c r="G26" s="48"/>
      <c r="H26" s="43"/>
      <c r="I26" s="43"/>
      <c r="J26" s="48"/>
      <c r="K26" s="48"/>
      <c r="L26" s="48"/>
      <c r="M26" s="120"/>
      <c r="N26" s="120"/>
      <c r="O26" s="120"/>
      <c r="P26" s="120"/>
      <c r="Q26" s="120"/>
      <c r="R26" s="120"/>
      <c r="S26" s="120"/>
      <c r="T26" s="120"/>
      <c r="U26" s="120"/>
      <c r="V26" s="48"/>
      <c r="W26" s="48"/>
      <c r="X26" s="48"/>
      <c r="Y26" s="120"/>
      <c r="Z26" s="120"/>
      <c r="AA26" s="120"/>
      <c r="AB26" s="120"/>
      <c r="AC26" s="120"/>
      <c r="AD26" s="48"/>
      <c r="AE26" s="48"/>
      <c r="AF26" s="120"/>
      <c r="AG26" s="120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120"/>
      <c r="AS26" s="120"/>
      <c r="AT26" s="120"/>
      <c r="AU26" s="120"/>
      <c r="AV26" s="120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120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120"/>
      <c r="CB26" s="120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</row>
    <row r="27" ht="20.1" customHeight="1" spans="1:113">
      <c r="A27" s="47"/>
      <c r="B27" s="120"/>
      <c r="C27" s="120"/>
      <c r="D27" s="121"/>
      <c r="E27" s="47"/>
      <c r="F27" s="47"/>
      <c r="G27" s="48"/>
      <c r="H27" s="43"/>
      <c r="I27" s="43"/>
      <c r="J27" s="48"/>
      <c r="K27" s="48"/>
      <c r="L27" s="48"/>
      <c r="M27" s="120"/>
      <c r="N27" s="120"/>
      <c r="O27" s="120"/>
      <c r="P27" s="120"/>
      <c r="Q27" s="120"/>
      <c r="R27" s="120"/>
      <c r="S27" s="120"/>
      <c r="T27" s="120"/>
      <c r="U27" s="120"/>
      <c r="V27" s="48"/>
      <c r="W27" s="48"/>
      <c r="X27" s="48"/>
      <c r="Y27" s="120"/>
      <c r="Z27" s="120"/>
      <c r="AA27" s="120"/>
      <c r="AB27" s="120"/>
      <c r="AC27" s="120"/>
      <c r="AD27" s="48"/>
      <c r="AE27" s="48"/>
      <c r="AF27" s="120"/>
      <c r="AG27" s="120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120"/>
      <c r="AS27" s="120"/>
      <c r="AT27" s="120"/>
      <c r="AU27" s="120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120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</row>
    <row r="28" ht="20.1" customHeight="1" spans="1:113">
      <c r="A28" s="47"/>
      <c r="B28" s="47"/>
      <c r="C28" s="120"/>
      <c r="D28" s="120"/>
      <c r="E28" s="47"/>
      <c r="F28" s="47"/>
      <c r="G28" s="48"/>
      <c r="H28" s="43"/>
      <c r="I28" s="43"/>
      <c r="J28" s="48"/>
      <c r="K28" s="48"/>
      <c r="L28" s="48"/>
      <c r="M28" s="120"/>
      <c r="N28" s="120"/>
      <c r="O28" s="120"/>
      <c r="P28" s="120"/>
      <c r="Q28" s="120"/>
      <c r="R28" s="120"/>
      <c r="S28" s="120"/>
      <c r="T28" s="120"/>
      <c r="U28" s="120"/>
      <c r="V28" s="43"/>
      <c r="W28" s="43"/>
      <c r="X28" s="43"/>
      <c r="Y28" s="120"/>
      <c r="Z28" s="120"/>
      <c r="AA28" s="120"/>
      <c r="AB28" s="120"/>
      <c r="AC28" s="120"/>
      <c r="AD28" s="43"/>
      <c r="AE28" s="43"/>
      <c r="AF28" s="120"/>
      <c r="AG28" s="120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120"/>
      <c r="AS28" s="120"/>
      <c r="AT28" s="120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120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</row>
    <row r="29" ht="20.1" customHeight="1" spans="1:113">
      <c r="A29" s="47"/>
      <c r="B29" s="47"/>
      <c r="C29" s="47"/>
      <c r="D29" s="47"/>
      <c r="E29" s="47"/>
      <c r="F29" s="47"/>
      <c r="G29" s="43"/>
      <c r="H29" s="48"/>
      <c r="I29" s="43"/>
      <c r="J29" s="48"/>
      <c r="K29" s="48"/>
      <c r="L29" s="48"/>
      <c r="M29" s="120"/>
      <c r="N29" s="120"/>
      <c r="O29" s="120"/>
      <c r="P29" s="120"/>
      <c r="Q29" s="120"/>
      <c r="R29" s="120"/>
      <c r="S29" s="120"/>
      <c r="T29" s="47"/>
      <c r="U29" s="128"/>
      <c r="V29" s="129"/>
      <c r="W29" s="129"/>
      <c r="X29" s="129"/>
      <c r="Y29" s="47"/>
      <c r="Z29" s="120"/>
      <c r="AA29" s="120"/>
      <c r="AB29" s="120"/>
      <c r="AC29" s="47"/>
      <c r="AD29" s="43"/>
      <c r="AE29" s="43"/>
      <c r="AF29" s="120"/>
      <c r="AG29" s="120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120"/>
      <c r="AS29" s="120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</row>
    <row r="30" ht="20.1" customHeight="1" spans="1:113">
      <c r="A30" s="47"/>
      <c r="B30" s="47"/>
      <c r="C30" s="47"/>
      <c r="D30" s="122"/>
      <c r="E30" s="47"/>
      <c r="F30" s="47"/>
      <c r="G30" s="43"/>
      <c r="H30" s="48"/>
      <c r="I30" s="43"/>
      <c r="J30" s="48"/>
      <c r="K30" s="43"/>
      <c r="L30" s="48"/>
      <c r="M30" s="120"/>
      <c r="N30" s="120"/>
      <c r="O30" s="120"/>
      <c r="P30" s="120"/>
      <c r="Q30" s="120"/>
      <c r="R30" s="120"/>
      <c r="S30" s="47"/>
      <c r="T30" s="47"/>
      <c r="U30" s="47"/>
      <c r="V30" s="43"/>
      <c r="W30" s="43"/>
      <c r="X30" s="43"/>
      <c r="Y30" s="47"/>
      <c r="Z30" s="120"/>
      <c r="AA30" s="120"/>
      <c r="AB30" s="47"/>
      <c r="AC30" s="47"/>
      <c r="AD30" s="43"/>
      <c r="AE30" s="43"/>
      <c r="AF30" s="120"/>
      <c r="AG30" s="120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</row>
    <row r="31" ht="20.1" customHeight="1" spans="1:113">
      <c r="A31" s="47"/>
      <c r="B31" s="120"/>
      <c r="C31" s="120"/>
      <c r="D31" s="122"/>
      <c r="E31" s="47"/>
      <c r="F31" s="47"/>
      <c r="G31" s="43"/>
      <c r="H31" s="48"/>
      <c r="I31" s="43"/>
      <c r="J31" s="48"/>
      <c r="K31" s="48"/>
      <c r="L31" s="48"/>
      <c r="M31" s="47"/>
      <c r="N31" s="47"/>
      <c r="O31" s="47"/>
      <c r="P31" s="47"/>
      <c r="Q31" s="47"/>
      <c r="R31" s="47"/>
      <c r="S31" s="47"/>
      <c r="T31" s="47"/>
      <c r="U31" s="47"/>
      <c r="V31" s="43"/>
      <c r="W31" s="43"/>
      <c r="X31" s="43"/>
      <c r="Y31" s="47"/>
      <c r="Z31" s="47"/>
      <c r="AA31" s="47"/>
      <c r="AB31" s="47"/>
      <c r="AC31" s="47"/>
      <c r="AD31" s="43"/>
      <c r="AE31" s="48"/>
      <c r="AF31" s="120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</row>
    <row r="32" ht="20.1" customHeight="1" spans="1:113">
      <c r="A32" s="47"/>
      <c r="B32" s="47"/>
      <c r="C32" s="47"/>
      <c r="D32" s="47"/>
      <c r="E32" s="47"/>
      <c r="F32" s="47"/>
      <c r="G32" s="43"/>
      <c r="H32" s="43"/>
      <c r="I32" s="48"/>
      <c r="J32" s="43"/>
      <c r="K32" s="43"/>
      <c r="L32" s="48"/>
      <c r="M32" s="47"/>
      <c r="N32" s="47"/>
      <c r="O32" s="47"/>
      <c r="P32" s="47"/>
      <c r="Q32" s="47"/>
      <c r="R32" s="47"/>
      <c r="S32" s="47"/>
      <c r="T32" s="47"/>
      <c r="U32" s="47"/>
      <c r="V32" s="43"/>
      <c r="W32" s="43"/>
      <c r="X32" s="43"/>
      <c r="Y32" s="47"/>
      <c r="Z32" s="47"/>
      <c r="AA32" s="47"/>
      <c r="AB32" s="47"/>
      <c r="AC32" s="47"/>
      <c r="AD32" s="43"/>
      <c r="AE32" s="48"/>
      <c r="AF32" s="120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</row>
    <row r="33" ht="20.1" customHeight="1" spans="1:113">
      <c r="A33" s="47"/>
      <c r="B33" s="47"/>
      <c r="C33" s="47"/>
      <c r="D33" s="47"/>
      <c r="E33" s="47"/>
      <c r="F33" s="47"/>
      <c r="G33" s="43"/>
      <c r="H33" s="43"/>
      <c r="I33" s="48"/>
      <c r="J33" s="43"/>
      <c r="K33" s="43"/>
      <c r="L33" s="43"/>
      <c r="M33" s="47"/>
      <c r="N33" s="47"/>
      <c r="O33" s="47"/>
      <c r="P33" s="47"/>
      <c r="Q33" s="47"/>
      <c r="R33" s="47"/>
      <c r="S33" s="47"/>
      <c r="T33" s="47"/>
      <c r="U33" s="47"/>
      <c r="V33" s="43"/>
      <c r="W33" s="43"/>
      <c r="X33" s="43"/>
      <c r="Y33" s="47"/>
      <c r="Z33" s="47"/>
      <c r="AA33" s="47"/>
      <c r="AB33" s="47"/>
      <c r="AC33" s="47"/>
      <c r="AD33" s="43"/>
      <c r="AE33" s="48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</row>
    <row r="34" ht="20.1" customHeight="1" spans="1:113">
      <c r="A34" s="47"/>
      <c r="B34" s="47"/>
      <c r="C34" s="47"/>
      <c r="D34" s="47"/>
      <c r="E34" s="47"/>
      <c r="F34" s="47"/>
      <c r="G34" s="43"/>
      <c r="H34" s="43"/>
      <c r="I34" s="48"/>
      <c r="J34" s="43"/>
      <c r="K34" s="43"/>
      <c r="L34" s="43"/>
      <c r="M34" s="47"/>
      <c r="N34" s="47"/>
      <c r="O34" s="47"/>
      <c r="P34" s="47"/>
      <c r="Q34" s="47"/>
      <c r="R34" s="47"/>
      <c r="S34" s="47"/>
      <c r="T34" s="47"/>
      <c r="U34" s="47"/>
      <c r="V34" s="43"/>
      <c r="W34" s="43"/>
      <c r="X34" s="43"/>
      <c r="Y34" s="47"/>
      <c r="Z34" s="47"/>
      <c r="AA34" s="47"/>
      <c r="AB34" s="47"/>
      <c r="AC34" s="47"/>
      <c r="AD34" s="43"/>
      <c r="AE34" s="48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</row>
    <row r="35" ht="20.1" customHeight="1" spans="1:113">
      <c r="A35" s="43"/>
      <c r="B35" s="43"/>
      <c r="C35" s="43"/>
      <c r="D35" s="43"/>
      <c r="E35" s="43"/>
      <c r="F35" s="47"/>
      <c r="G35" s="43"/>
      <c r="H35" s="43"/>
      <c r="I35" s="48"/>
      <c r="J35" s="43"/>
      <c r="K35" s="43"/>
      <c r="L35" s="43"/>
      <c r="M35" s="47"/>
      <c r="N35" s="47"/>
      <c r="O35" s="47"/>
      <c r="P35" s="47"/>
      <c r="Q35" s="47"/>
      <c r="R35" s="47"/>
      <c r="S35" s="47"/>
      <c r="T35" s="47"/>
      <c r="U35" s="47"/>
      <c r="V35" s="43"/>
      <c r="W35" s="43"/>
      <c r="X35" s="43"/>
      <c r="Y35" s="47"/>
      <c r="Z35" s="47"/>
      <c r="AA35" s="47"/>
      <c r="AB35" s="47"/>
      <c r="AC35" s="47"/>
      <c r="AD35" s="43"/>
      <c r="AE35" s="43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</row>
    <row r="36" ht="20.1" customHeight="1" spans="1:113">
      <c r="A36" s="45"/>
      <c r="B36" s="45"/>
      <c r="C36" s="45"/>
      <c r="D36" s="45"/>
      <c r="E36" s="43"/>
      <c r="F36" s="47"/>
      <c r="G36" s="43"/>
      <c r="H36" s="43"/>
      <c r="I36" s="43"/>
      <c r="J36" s="43"/>
      <c r="K36" s="43"/>
      <c r="L36" s="43"/>
      <c r="M36" s="47"/>
      <c r="N36" s="47"/>
      <c r="O36" s="47"/>
      <c r="P36" s="47"/>
      <c r="Q36" s="47"/>
      <c r="R36" s="47"/>
      <c r="S36" s="47"/>
      <c r="T36" s="47"/>
      <c r="U36" s="47"/>
      <c r="V36" s="43"/>
      <c r="W36" s="43"/>
      <c r="X36" s="43"/>
      <c r="Y36" s="47"/>
      <c r="Z36" s="47"/>
      <c r="AA36" s="47"/>
      <c r="AB36" s="47"/>
      <c r="AC36" s="47"/>
      <c r="AD36" s="43"/>
      <c r="AE36" s="43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</row>
    <row r="37" ht="20.1" customHeight="1" spans="1:113">
      <c r="A37" s="123"/>
      <c r="B37" s="123"/>
      <c r="C37" s="123"/>
      <c r="D37" s="123"/>
      <c r="E37" s="123"/>
      <c r="F37" s="124"/>
      <c r="G37" s="123"/>
      <c r="H37" s="123"/>
      <c r="I37" s="123"/>
      <c r="J37" s="123"/>
      <c r="K37" s="123"/>
      <c r="L37" s="123"/>
      <c r="M37" s="124"/>
      <c r="N37" s="124"/>
      <c r="O37" s="124"/>
      <c r="P37" s="124"/>
      <c r="Q37" s="124"/>
      <c r="R37" s="124"/>
      <c r="S37" s="124"/>
      <c r="T37" s="124"/>
      <c r="U37" s="124"/>
      <c r="V37" s="123"/>
      <c r="W37" s="123"/>
      <c r="X37" s="123"/>
      <c r="Y37" s="124"/>
      <c r="Z37" s="124"/>
      <c r="AA37" s="124"/>
      <c r="AB37" s="124"/>
      <c r="AC37" s="131"/>
      <c r="AD37" s="123"/>
      <c r="AE37" s="123"/>
      <c r="AF37" s="124"/>
      <c r="AG37" s="124"/>
      <c r="AH37" s="124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</row>
    <row r="38" ht="20.1" customHeight="1" spans="1:113">
      <c r="A38" s="124"/>
      <c r="B38" s="124"/>
      <c r="C38" s="124"/>
      <c r="D38" s="124"/>
      <c r="E38" s="124"/>
      <c r="F38" s="124"/>
      <c r="G38" s="123"/>
      <c r="H38" s="123"/>
      <c r="I38" s="123"/>
      <c r="J38" s="123"/>
      <c r="K38" s="123"/>
      <c r="L38" s="123"/>
      <c r="M38" s="124"/>
      <c r="N38" s="124"/>
      <c r="O38" s="124"/>
      <c r="P38" s="124"/>
      <c r="Q38" s="124"/>
      <c r="R38" s="124"/>
      <c r="S38" s="124"/>
      <c r="T38" s="124"/>
      <c r="U38" s="124"/>
      <c r="V38" s="123"/>
      <c r="W38" s="123"/>
      <c r="X38" s="123"/>
      <c r="Y38" s="124"/>
      <c r="Z38" s="124"/>
      <c r="AA38" s="124"/>
      <c r="AB38" s="124"/>
      <c r="AC38" s="124"/>
      <c r="AD38" s="123"/>
      <c r="AE38" s="123"/>
      <c r="AF38" s="124"/>
      <c r="AG38" s="124"/>
      <c r="AH38" s="124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</row>
    <row r="39" ht="20.1" customHeight="1" spans="1:113">
      <c r="A39" s="124"/>
      <c r="B39" s="124"/>
      <c r="C39" s="124"/>
      <c r="D39" s="124"/>
      <c r="E39" s="124"/>
      <c r="F39" s="124"/>
      <c r="G39" s="123"/>
      <c r="H39" s="123"/>
      <c r="I39" s="123"/>
      <c r="J39" s="123"/>
      <c r="K39" s="123"/>
      <c r="L39" s="123"/>
      <c r="M39" s="124"/>
      <c r="N39" s="124"/>
      <c r="O39" s="124"/>
      <c r="P39" s="124"/>
      <c r="Q39" s="124"/>
      <c r="R39" s="124"/>
      <c r="S39" s="124"/>
      <c r="T39" s="124"/>
      <c r="U39" s="124"/>
      <c r="V39" s="123"/>
      <c r="W39" s="123"/>
      <c r="X39" s="123"/>
      <c r="Y39" s="124"/>
      <c r="Z39" s="124"/>
      <c r="AA39" s="124"/>
      <c r="AB39" s="124"/>
      <c r="AC39" s="124"/>
      <c r="AD39" s="123"/>
      <c r="AE39" s="123"/>
      <c r="AF39" s="124"/>
      <c r="AG39" s="124"/>
      <c r="AH39" s="124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</row>
    <row r="40" ht="20.1" customHeight="1" spans="1:113">
      <c r="A40" s="124"/>
      <c r="B40" s="124"/>
      <c r="C40" s="124"/>
      <c r="D40" s="124"/>
      <c r="E40" s="124"/>
      <c r="F40" s="124"/>
      <c r="G40" s="123"/>
      <c r="H40" s="123"/>
      <c r="I40" s="123"/>
      <c r="J40" s="123"/>
      <c r="K40" s="123"/>
      <c r="L40" s="123"/>
      <c r="M40" s="124"/>
      <c r="N40" s="124"/>
      <c r="O40" s="124"/>
      <c r="P40" s="124"/>
      <c r="Q40" s="124"/>
      <c r="R40" s="124"/>
      <c r="S40" s="124"/>
      <c r="T40" s="124"/>
      <c r="U40" s="124"/>
      <c r="V40" s="123"/>
      <c r="W40" s="123"/>
      <c r="X40" s="123"/>
      <c r="Y40" s="124"/>
      <c r="Z40" s="124"/>
      <c r="AA40" s="124"/>
      <c r="AB40" s="124"/>
      <c r="AC40" s="124"/>
      <c r="AD40" s="123"/>
      <c r="AE40" s="123"/>
      <c r="AF40" s="124"/>
      <c r="AG40" s="124"/>
      <c r="AH40" s="124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</row>
    <row r="41" ht="20.1" customHeight="1" spans="1:113">
      <c r="A41" s="124"/>
      <c r="B41" s="124"/>
      <c r="C41" s="124"/>
      <c r="D41" s="124"/>
      <c r="E41" s="124"/>
      <c r="F41" s="124"/>
      <c r="G41" s="123"/>
      <c r="H41" s="123"/>
      <c r="I41" s="123"/>
      <c r="J41" s="123"/>
      <c r="K41" s="123"/>
      <c r="L41" s="123"/>
      <c r="M41" s="124"/>
      <c r="N41" s="124"/>
      <c r="O41" s="124"/>
      <c r="P41" s="124"/>
      <c r="Q41" s="124"/>
      <c r="R41" s="124"/>
      <c r="S41" s="124"/>
      <c r="T41" s="124"/>
      <c r="U41" s="124"/>
      <c r="V41" s="123"/>
      <c r="W41" s="123"/>
      <c r="X41" s="123"/>
      <c r="Y41" s="124"/>
      <c r="Z41" s="124"/>
      <c r="AA41" s="124"/>
      <c r="AB41" s="124"/>
      <c r="AC41" s="124"/>
      <c r="AD41" s="123"/>
      <c r="AE41" s="123"/>
      <c r="AF41" s="124"/>
      <c r="AG41" s="124"/>
      <c r="AH41" s="124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</row>
    <row r="42" ht="20.1" customHeight="1" spans="1:113">
      <c r="A42" s="124"/>
      <c r="B42" s="124"/>
      <c r="C42" s="124"/>
      <c r="D42" s="124"/>
      <c r="E42" s="124"/>
      <c r="F42" s="124"/>
      <c r="G42" s="123"/>
      <c r="H42" s="123"/>
      <c r="I42" s="123"/>
      <c r="J42" s="123"/>
      <c r="K42" s="123"/>
      <c r="L42" s="123"/>
      <c r="M42" s="124"/>
      <c r="N42" s="124"/>
      <c r="O42" s="124"/>
      <c r="P42" s="124"/>
      <c r="Q42" s="124"/>
      <c r="R42" s="124"/>
      <c r="S42" s="124"/>
      <c r="T42" s="124"/>
      <c r="U42" s="124"/>
      <c r="V42" s="123"/>
      <c r="W42" s="123"/>
      <c r="X42" s="123"/>
      <c r="Y42" s="124"/>
      <c r="Z42" s="124"/>
      <c r="AA42" s="124"/>
      <c r="AB42" s="124"/>
      <c r="AC42" s="124"/>
      <c r="AD42" s="123"/>
      <c r="AE42" s="123"/>
      <c r="AF42" s="124"/>
      <c r="AG42" s="124"/>
      <c r="AH42" s="124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</row>
    <row r="43" ht="20.1" customHeight="1" spans="1:113">
      <c r="A43" s="124"/>
      <c r="B43" s="124"/>
      <c r="C43" s="124"/>
      <c r="D43" s="124"/>
      <c r="E43" s="124"/>
      <c r="F43" s="124"/>
      <c r="G43" s="123"/>
      <c r="H43" s="123"/>
      <c r="I43" s="123"/>
      <c r="J43" s="123"/>
      <c r="K43" s="123"/>
      <c r="L43" s="123"/>
      <c r="M43" s="124"/>
      <c r="N43" s="124"/>
      <c r="O43" s="124"/>
      <c r="P43" s="124"/>
      <c r="Q43" s="124"/>
      <c r="R43" s="124"/>
      <c r="S43" s="124"/>
      <c r="T43" s="124"/>
      <c r="U43" s="124"/>
      <c r="V43" s="123"/>
      <c r="W43" s="123"/>
      <c r="X43" s="123"/>
      <c r="Y43" s="124"/>
      <c r="Z43" s="124"/>
      <c r="AA43" s="124"/>
      <c r="AB43" s="124"/>
      <c r="AC43" s="124"/>
      <c r="AD43" s="123"/>
      <c r="AE43" s="123"/>
      <c r="AF43" s="124"/>
      <c r="AG43" s="124"/>
      <c r="AH43" s="124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</row>
    <row r="44" ht="20.1" customHeight="1" spans="1:113">
      <c r="A44" s="124"/>
      <c r="B44" s="124"/>
      <c r="C44" s="124"/>
      <c r="D44" s="124"/>
      <c r="E44" s="124"/>
      <c r="F44" s="124"/>
      <c r="G44" s="123"/>
      <c r="H44" s="123"/>
      <c r="I44" s="123"/>
      <c r="J44" s="123"/>
      <c r="K44" s="123"/>
      <c r="L44" s="123"/>
      <c r="M44" s="124"/>
      <c r="N44" s="124"/>
      <c r="O44" s="124"/>
      <c r="P44" s="124"/>
      <c r="Q44" s="124"/>
      <c r="R44" s="124"/>
      <c r="S44" s="124"/>
      <c r="T44" s="124"/>
      <c r="U44" s="124"/>
      <c r="V44" s="123"/>
      <c r="W44" s="123"/>
      <c r="X44" s="123"/>
      <c r="Y44" s="124"/>
      <c r="Z44" s="124"/>
      <c r="AA44" s="124"/>
      <c r="AB44" s="124"/>
      <c r="AC44" s="124"/>
      <c r="AD44" s="123"/>
      <c r="AE44" s="123"/>
      <c r="AF44" s="124"/>
      <c r="AG44" s="124"/>
      <c r="AH44" s="124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</row>
    <row r="45" ht="20.1" customHeight="1" spans="1:113">
      <c r="A45" s="124"/>
      <c r="B45" s="124"/>
      <c r="C45" s="124"/>
      <c r="D45" s="124"/>
      <c r="E45" s="124"/>
      <c r="F45" s="124"/>
      <c r="G45" s="123"/>
      <c r="H45" s="123"/>
      <c r="I45" s="123"/>
      <c r="J45" s="123"/>
      <c r="K45" s="123"/>
      <c r="L45" s="123"/>
      <c r="M45" s="124"/>
      <c r="N45" s="124"/>
      <c r="O45" s="124"/>
      <c r="P45" s="124"/>
      <c r="Q45" s="124"/>
      <c r="R45" s="124"/>
      <c r="S45" s="124"/>
      <c r="T45" s="124"/>
      <c r="U45" s="124"/>
      <c r="V45" s="123"/>
      <c r="W45" s="123"/>
      <c r="X45" s="123"/>
      <c r="Y45" s="124"/>
      <c r="Z45" s="124"/>
      <c r="AA45" s="124"/>
      <c r="AB45" s="124"/>
      <c r="AC45" s="124"/>
      <c r="AD45" s="123"/>
      <c r="AE45" s="123"/>
      <c r="AF45" s="124"/>
      <c r="AG45" s="124"/>
      <c r="AH45" s="124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</row>
    <row r="46" ht="20.1" customHeight="1" spans="1:113">
      <c r="A46" s="124"/>
      <c r="B46" s="124"/>
      <c r="C46" s="124"/>
      <c r="D46" s="124"/>
      <c r="E46" s="124"/>
      <c r="F46" s="124"/>
      <c r="G46" s="123"/>
      <c r="H46" s="123"/>
      <c r="I46" s="123"/>
      <c r="J46" s="123"/>
      <c r="K46" s="123"/>
      <c r="L46" s="123"/>
      <c r="M46" s="124"/>
      <c r="N46" s="124"/>
      <c r="O46" s="124"/>
      <c r="P46" s="124"/>
      <c r="Q46" s="124"/>
      <c r="R46" s="124"/>
      <c r="S46" s="124"/>
      <c r="T46" s="124"/>
      <c r="U46" s="124"/>
      <c r="V46" s="123"/>
      <c r="W46" s="123"/>
      <c r="X46" s="123"/>
      <c r="Y46" s="124"/>
      <c r="Z46" s="124"/>
      <c r="AA46" s="124"/>
      <c r="AB46" s="124"/>
      <c r="AC46" s="124"/>
      <c r="AD46" s="123"/>
      <c r="AE46" s="123"/>
      <c r="AF46" s="124"/>
      <c r="AG46" s="124"/>
      <c r="AH46" s="124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</row>
    <row r="47" ht="20.1" customHeight="1" spans="1:113">
      <c r="A47" s="124"/>
      <c r="B47" s="124"/>
      <c r="C47" s="124"/>
      <c r="D47" s="124"/>
      <c r="E47" s="124"/>
      <c r="F47" s="124"/>
      <c r="G47" s="123"/>
      <c r="H47" s="123"/>
      <c r="I47" s="123"/>
      <c r="J47" s="123"/>
      <c r="K47" s="123"/>
      <c r="L47" s="123"/>
      <c r="M47" s="124"/>
      <c r="N47" s="124"/>
      <c r="O47" s="124"/>
      <c r="P47" s="124"/>
      <c r="Q47" s="124"/>
      <c r="R47" s="124"/>
      <c r="S47" s="124"/>
      <c r="T47" s="124"/>
      <c r="U47" s="124"/>
      <c r="V47" s="123"/>
      <c r="W47" s="123"/>
      <c r="X47" s="123"/>
      <c r="Y47" s="124"/>
      <c r="Z47" s="124"/>
      <c r="AA47" s="124"/>
      <c r="AB47" s="124"/>
      <c r="AC47" s="124"/>
      <c r="AD47" s="123"/>
      <c r="AE47" s="123"/>
      <c r="AF47" s="124"/>
      <c r="AG47" s="124"/>
      <c r="AH47" s="124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</row>
    <row r="48" ht="20.1" customHeight="1" spans="1:113">
      <c r="A48" s="124"/>
      <c r="B48" s="124"/>
      <c r="C48" s="124"/>
      <c r="D48" s="124"/>
      <c r="E48" s="124"/>
      <c r="F48" s="124"/>
      <c r="G48" s="123"/>
      <c r="H48" s="123"/>
      <c r="I48" s="123"/>
      <c r="J48" s="123"/>
      <c r="K48" s="123"/>
      <c r="L48" s="123"/>
      <c r="M48" s="124"/>
      <c r="N48" s="124"/>
      <c r="O48" s="124"/>
      <c r="P48" s="124"/>
      <c r="Q48" s="124"/>
      <c r="R48" s="124"/>
      <c r="S48" s="124"/>
      <c r="T48" s="124"/>
      <c r="U48" s="124"/>
      <c r="V48" s="123"/>
      <c r="W48" s="123"/>
      <c r="X48" s="123"/>
      <c r="Y48" s="124"/>
      <c r="Z48" s="124"/>
      <c r="AA48" s="124"/>
      <c r="AB48" s="124"/>
      <c r="AC48" s="124"/>
      <c r="AD48" s="123"/>
      <c r="AE48" s="123"/>
      <c r="AF48" s="124"/>
      <c r="AG48" s="124"/>
      <c r="AH48" s="124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</row>
    <row r="49" ht="20.1" customHeight="1" spans="1:113">
      <c r="A49" s="124"/>
      <c r="B49" s="124"/>
      <c r="C49" s="124"/>
      <c r="D49" s="124"/>
      <c r="E49" s="124"/>
      <c r="F49" s="124"/>
      <c r="G49" s="123"/>
      <c r="H49" s="123"/>
      <c r="I49" s="123"/>
      <c r="J49" s="123"/>
      <c r="K49" s="123"/>
      <c r="L49" s="123"/>
      <c r="M49" s="124"/>
      <c r="N49" s="124"/>
      <c r="O49" s="124"/>
      <c r="P49" s="124"/>
      <c r="Q49" s="124"/>
      <c r="R49" s="124"/>
      <c r="S49" s="124"/>
      <c r="T49" s="124"/>
      <c r="U49" s="124"/>
      <c r="V49" s="123"/>
      <c r="W49" s="123"/>
      <c r="X49" s="123"/>
      <c r="Y49" s="124"/>
      <c r="Z49" s="124"/>
      <c r="AA49" s="124"/>
      <c r="AB49" s="124"/>
      <c r="AC49" s="124"/>
      <c r="AD49" s="123"/>
      <c r="AE49" s="123"/>
      <c r="AF49" s="124"/>
      <c r="AG49" s="124"/>
      <c r="AH49" s="124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showGridLines="0" showZeros="0" workbookViewId="0">
      <selection activeCell="K13" sqref="K13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7" width="20.375" customWidth="1"/>
    <col min="8" max="8" width="8.66666666666667" customWidth="1"/>
  </cols>
  <sheetData>
    <row r="1" ht="20.1" customHeight="1" spans="1:8">
      <c r="A1" s="49"/>
      <c r="B1" s="49"/>
      <c r="C1" s="49"/>
      <c r="D1" s="50"/>
      <c r="E1" s="49"/>
      <c r="F1" s="49"/>
      <c r="G1" s="16" t="s">
        <v>307</v>
      </c>
      <c r="H1" s="70"/>
    </row>
    <row r="2" ht="25.5" customHeight="1" spans="1:8">
      <c r="A2" s="13" t="s">
        <v>308</v>
      </c>
      <c r="B2" s="13"/>
      <c r="C2" s="13"/>
      <c r="D2" s="13"/>
      <c r="E2" s="13"/>
      <c r="F2" s="13"/>
      <c r="G2" s="13"/>
      <c r="H2" s="70"/>
    </row>
    <row r="3" ht="20.1" customHeight="1" spans="1:8">
      <c r="A3" s="79" t="s">
        <v>5</v>
      </c>
      <c r="B3" s="14"/>
      <c r="C3" s="14"/>
      <c r="D3" s="14"/>
      <c r="E3" s="52"/>
      <c r="F3" s="52"/>
      <c r="G3" s="16" t="s">
        <v>6</v>
      </c>
      <c r="H3" s="70"/>
    </row>
    <row r="4" ht="20.1" customHeight="1" spans="1:8">
      <c r="A4" s="55" t="s">
        <v>309</v>
      </c>
      <c r="B4" s="56"/>
      <c r="C4" s="56"/>
      <c r="D4" s="57"/>
      <c r="E4" s="92" t="s">
        <v>105</v>
      </c>
      <c r="F4" s="24"/>
      <c r="G4" s="24"/>
      <c r="H4" s="70"/>
    </row>
    <row r="5" ht="20.1" customHeight="1" spans="1:8">
      <c r="A5" s="17" t="s">
        <v>69</v>
      </c>
      <c r="B5" s="19"/>
      <c r="C5" s="93" t="s">
        <v>70</v>
      </c>
      <c r="D5" s="94" t="s">
        <v>310</v>
      </c>
      <c r="E5" s="24" t="s">
        <v>61</v>
      </c>
      <c r="F5" s="21" t="s">
        <v>311</v>
      </c>
      <c r="G5" s="81" t="s">
        <v>312</v>
      </c>
      <c r="H5" s="70"/>
    </row>
    <row r="6" ht="33.75" customHeight="1" spans="1:8">
      <c r="A6" s="26" t="s">
        <v>81</v>
      </c>
      <c r="B6" s="27" t="s">
        <v>82</v>
      </c>
      <c r="C6" s="95"/>
      <c r="D6" s="96"/>
      <c r="E6" s="30"/>
      <c r="F6" s="31"/>
      <c r="G6" s="63"/>
      <c r="H6" s="70"/>
    </row>
    <row r="7" ht="19" customHeight="1" spans="1:8">
      <c r="A7" s="97" t="s">
        <v>85</v>
      </c>
      <c r="B7" s="97" t="s">
        <v>85</v>
      </c>
      <c r="C7" s="97">
        <v>116101</v>
      </c>
      <c r="D7" s="98" t="s">
        <v>0</v>
      </c>
      <c r="E7" s="99">
        <f>SUM(E8,E19,E32)</f>
        <v>32154199.47</v>
      </c>
      <c r="F7" s="99">
        <f>SUM(F8,F19,F32)</f>
        <v>28362199.47</v>
      </c>
      <c r="G7" s="99">
        <f>SUM(G8,G19,G32)</f>
        <v>3792000</v>
      </c>
      <c r="H7" s="70"/>
    </row>
    <row r="8" ht="19" customHeight="1" spans="1:8">
      <c r="A8" s="97" t="s">
        <v>313</v>
      </c>
      <c r="B8" s="97" t="s">
        <v>85</v>
      </c>
      <c r="C8" s="97"/>
      <c r="D8" s="100" t="s">
        <v>314</v>
      </c>
      <c r="E8" s="101">
        <f>SUM(E9:E18)</f>
        <v>28022743.47</v>
      </c>
      <c r="F8" s="101">
        <f>SUM(F9:F18)</f>
        <v>28022743.47</v>
      </c>
      <c r="G8" s="101">
        <f>SUM(G9:G18)</f>
        <v>0</v>
      </c>
      <c r="H8" s="70"/>
    </row>
    <row r="9" ht="19" customHeight="1" spans="1:8">
      <c r="A9" s="97" t="s">
        <v>315</v>
      </c>
      <c r="B9" s="97" t="s">
        <v>89</v>
      </c>
      <c r="C9" s="97">
        <v>116101</v>
      </c>
      <c r="D9" s="100" t="s">
        <v>316</v>
      </c>
      <c r="E9" s="99">
        <f>SUM(F9:G9)</f>
        <v>6073764</v>
      </c>
      <c r="F9" s="101">
        <v>6073764</v>
      </c>
      <c r="G9" s="99"/>
      <c r="H9" s="70"/>
    </row>
    <row r="10" ht="19" customHeight="1" spans="1:8">
      <c r="A10" s="97" t="s">
        <v>315</v>
      </c>
      <c r="B10" s="97" t="s">
        <v>88</v>
      </c>
      <c r="C10" s="97">
        <v>116101</v>
      </c>
      <c r="D10" s="100" t="s">
        <v>317</v>
      </c>
      <c r="E10" s="99">
        <f t="shared" ref="E10:E18" si="0">SUM(F10:G10)</f>
        <v>10157949.96</v>
      </c>
      <c r="F10" s="101">
        <v>10157949.96</v>
      </c>
      <c r="G10" s="99"/>
      <c r="H10" s="70"/>
    </row>
    <row r="11" ht="19" customHeight="1" spans="1:8">
      <c r="A11" s="97" t="s">
        <v>315</v>
      </c>
      <c r="B11" s="97" t="s">
        <v>99</v>
      </c>
      <c r="C11" s="97">
        <v>116101</v>
      </c>
      <c r="D11" s="100" t="s">
        <v>318</v>
      </c>
      <c r="E11" s="99">
        <f t="shared" si="0"/>
        <v>506147</v>
      </c>
      <c r="F11" s="101">
        <v>506147</v>
      </c>
      <c r="G11" s="99"/>
      <c r="H11" s="70"/>
    </row>
    <row r="12" ht="19" customHeight="1" spans="1:8">
      <c r="A12" s="97" t="s">
        <v>315</v>
      </c>
      <c r="B12" s="97" t="s">
        <v>189</v>
      </c>
      <c r="C12" s="97">
        <v>116101</v>
      </c>
      <c r="D12" s="100" t="s">
        <v>319</v>
      </c>
      <c r="E12" s="99">
        <f t="shared" si="0"/>
        <v>2564102.88</v>
      </c>
      <c r="F12" s="101">
        <v>2564102.88</v>
      </c>
      <c r="G12" s="99"/>
      <c r="H12" s="70"/>
    </row>
    <row r="13" ht="19" customHeight="1" spans="1:8">
      <c r="A13" s="97" t="s">
        <v>315</v>
      </c>
      <c r="B13" s="97" t="s">
        <v>191</v>
      </c>
      <c r="C13" s="97">
        <v>116101</v>
      </c>
      <c r="D13" s="100" t="s">
        <v>320</v>
      </c>
      <c r="E13" s="99">
        <f t="shared" si="0"/>
        <v>1281594.4</v>
      </c>
      <c r="F13" s="101">
        <v>1281594.4</v>
      </c>
      <c r="G13" s="99"/>
      <c r="H13" s="70"/>
    </row>
    <row r="14" ht="19" customHeight="1" spans="1:8">
      <c r="A14" s="97" t="s">
        <v>315</v>
      </c>
      <c r="B14" s="97" t="s">
        <v>321</v>
      </c>
      <c r="C14" s="97">
        <v>116101</v>
      </c>
      <c r="D14" s="100" t="s">
        <v>322</v>
      </c>
      <c r="E14" s="99">
        <f t="shared" si="0"/>
        <v>1121795.02</v>
      </c>
      <c r="F14" s="101">
        <v>1121795.02</v>
      </c>
      <c r="G14" s="99"/>
      <c r="H14" s="70"/>
    </row>
    <row r="15" ht="19" customHeight="1" spans="1:8">
      <c r="A15" s="97" t="s">
        <v>315</v>
      </c>
      <c r="B15" s="97" t="s">
        <v>97</v>
      </c>
      <c r="C15" s="97">
        <v>116101</v>
      </c>
      <c r="D15" s="100" t="s">
        <v>323</v>
      </c>
      <c r="E15" s="99">
        <f t="shared" si="0"/>
        <v>474216.19</v>
      </c>
      <c r="F15" s="101">
        <v>474216.19</v>
      </c>
      <c r="G15" s="99"/>
      <c r="H15" s="70"/>
    </row>
    <row r="16" ht="19" customHeight="1" spans="1:8">
      <c r="A16" s="97" t="s">
        <v>315</v>
      </c>
      <c r="B16" s="97" t="s">
        <v>324</v>
      </c>
      <c r="C16" s="97">
        <v>116101</v>
      </c>
      <c r="D16" s="100" t="s">
        <v>325</v>
      </c>
      <c r="E16" s="99">
        <f t="shared" si="0"/>
        <v>229307.13</v>
      </c>
      <c r="F16" s="101">
        <v>229307.13</v>
      </c>
      <c r="G16" s="99"/>
      <c r="H16" s="70"/>
    </row>
    <row r="17" ht="19" customHeight="1" spans="1:8">
      <c r="A17" s="97" t="s">
        <v>315</v>
      </c>
      <c r="B17" s="97" t="s">
        <v>326</v>
      </c>
      <c r="C17" s="97">
        <v>116101</v>
      </c>
      <c r="D17" s="102" t="s">
        <v>327</v>
      </c>
      <c r="E17" s="99">
        <f t="shared" si="0"/>
        <v>2560666.89</v>
      </c>
      <c r="F17" s="101">
        <v>2560666.89</v>
      </c>
      <c r="G17" s="99"/>
      <c r="H17" s="70"/>
    </row>
    <row r="18" ht="19" customHeight="1" spans="1:8">
      <c r="A18" s="97" t="s">
        <v>315</v>
      </c>
      <c r="B18" s="97" t="s">
        <v>181</v>
      </c>
      <c r="C18" s="97">
        <v>116101</v>
      </c>
      <c r="D18" s="100" t="s">
        <v>328</v>
      </c>
      <c r="E18" s="99">
        <f t="shared" si="0"/>
        <v>3053200</v>
      </c>
      <c r="F18" s="101">
        <v>3053200</v>
      </c>
      <c r="G18" s="99"/>
      <c r="H18" s="70"/>
    </row>
    <row r="19" ht="19" customHeight="1" spans="1:8">
      <c r="A19" s="97" t="s">
        <v>329</v>
      </c>
      <c r="B19" s="97" t="s">
        <v>85</v>
      </c>
      <c r="C19" s="97"/>
      <c r="D19" s="100" t="s">
        <v>330</v>
      </c>
      <c r="E19" s="99">
        <f>SUM(E20:E31)</f>
        <v>3792000</v>
      </c>
      <c r="F19" s="99">
        <f>SUM(F20:F31)</f>
        <v>0</v>
      </c>
      <c r="G19" s="99">
        <f>SUM(G20:G31)</f>
        <v>3792000</v>
      </c>
      <c r="H19" s="70"/>
    </row>
    <row r="20" ht="19" customHeight="1" spans="1:8">
      <c r="A20" s="103" t="s">
        <v>331</v>
      </c>
      <c r="B20" s="103" t="s">
        <v>89</v>
      </c>
      <c r="C20" s="97">
        <v>116101</v>
      </c>
      <c r="D20" s="104" t="s">
        <v>332</v>
      </c>
      <c r="E20" s="99">
        <f>SUM(F20:G20)</f>
        <v>682000</v>
      </c>
      <c r="F20" s="101"/>
      <c r="G20" s="99">
        <v>682000</v>
      </c>
      <c r="H20" s="70"/>
    </row>
    <row r="21" ht="19" customHeight="1" spans="1:8">
      <c r="A21" s="103" t="s">
        <v>331</v>
      </c>
      <c r="B21" s="103" t="s">
        <v>92</v>
      </c>
      <c r="C21" s="97">
        <v>116101</v>
      </c>
      <c r="D21" s="104" t="s">
        <v>333</v>
      </c>
      <c r="E21" s="99">
        <f t="shared" ref="E21:E31" si="1">SUM(F21:G21)</f>
        <v>20000</v>
      </c>
      <c r="F21" s="101"/>
      <c r="G21" s="99">
        <v>20000</v>
      </c>
      <c r="H21" s="70"/>
    </row>
    <row r="22" ht="19" customHeight="1" spans="1:8">
      <c r="A22" s="103" t="s">
        <v>331</v>
      </c>
      <c r="B22" s="103" t="s">
        <v>94</v>
      </c>
      <c r="C22" s="97">
        <v>116101</v>
      </c>
      <c r="D22" s="104" t="s">
        <v>334</v>
      </c>
      <c r="E22" s="99">
        <f t="shared" si="1"/>
        <v>275000</v>
      </c>
      <c r="F22" s="101"/>
      <c r="G22" s="99">
        <v>275000</v>
      </c>
      <c r="H22" s="70"/>
    </row>
    <row r="23" ht="19" customHeight="1" spans="1:8">
      <c r="A23" s="103" t="s">
        <v>331</v>
      </c>
      <c r="B23" s="103" t="s">
        <v>335</v>
      </c>
      <c r="C23" s="97">
        <v>116101</v>
      </c>
      <c r="D23" s="104" t="s">
        <v>336</v>
      </c>
      <c r="E23" s="99">
        <f t="shared" si="1"/>
        <v>5000</v>
      </c>
      <c r="F23" s="101"/>
      <c r="G23" s="99">
        <v>5000</v>
      </c>
      <c r="H23" s="70"/>
    </row>
    <row r="24" ht="19" customHeight="1" spans="1:8">
      <c r="A24" s="103" t="s">
        <v>331</v>
      </c>
      <c r="B24" s="103" t="s">
        <v>97</v>
      </c>
      <c r="C24" s="97">
        <v>116101</v>
      </c>
      <c r="D24" s="104" t="s">
        <v>337</v>
      </c>
      <c r="E24" s="99">
        <f t="shared" si="1"/>
        <v>500000</v>
      </c>
      <c r="F24" s="101"/>
      <c r="G24" s="99">
        <v>500000</v>
      </c>
      <c r="H24" s="70"/>
    </row>
    <row r="25" ht="19" customHeight="1" spans="1:8">
      <c r="A25" s="103" t="s">
        <v>331</v>
      </c>
      <c r="B25" s="103" t="s">
        <v>326</v>
      </c>
      <c r="C25" s="97">
        <v>116101</v>
      </c>
      <c r="D25" s="104" t="s">
        <v>338</v>
      </c>
      <c r="E25" s="99">
        <f t="shared" si="1"/>
        <v>1000000</v>
      </c>
      <c r="F25" s="101"/>
      <c r="G25" s="99">
        <v>1000000</v>
      </c>
      <c r="H25" s="70"/>
    </row>
    <row r="26" ht="19" customHeight="1" spans="1:8">
      <c r="A26" s="103" t="s">
        <v>331</v>
      </c>
      <c r="B26" s="103">
        <v>14</v>
      </c>
      <c r="C26" s="97">
        <v>116101</v>
      </c>
      <c r="D26" s="105" t="s">
        <v>339</v>
      </c>
      <c r="E26" s="99">
        <f t="shared" si="1"/>
        <v>20000</v>
      </c>
      <c r="F26" s="101"/>
      <c r="G26" s="99">
        <v>20000</v>
      </c>
      <c r="H26" s="70"/>
    </row>
    <row r="27" ht="19" customHeight="1" spans="1:8">
      <c r="A27" s="103" t="s">
        <v>331</v>
      </c>
      <c r="B27" s="103">
        <v>16</v>
      </c>
      <c r="C27" s="97">
        <v>116101</v>
      </c>
      <c r="D27" s="105" t="s">
        <v>340</v>
      </c>
      <c r="E27" s="99">
        <f t="shared" si="1"/>
        <v>30000</v>
      </c>
      <c r="F27" s="101"/>
      <c r="G27" s="99">
        <v>30000</v>
      </c>
      <c r="H27" s="70"/>
    </row>
    <row r="28" ht="19" customHeight="1" spans="1:8">
      <c r="A28" s="103" t="s">
        <v>331</v>
      </c>
      <c r="B28" s="103" t="s">
        <v>341</v>
      </c>
      <c r="C28" s="97">
        <v>116101</v>
      </c>
      <c r="D28" s="104" t="s">
        <v>342</v>
      </c>
      <c r="E28" s="99">
        <f t="shared" si="1"/>
        <v>10000</v>
      </c>
      <c r="F28" s="101"/>
      <c r="G28" s="99">
        <v>10000</v>
      </c>
      <c r="H28" s="70"/>
    </row>
    <row r="29" ht="19" customHeight="1" spans="1:8">
      <c r="A29" s="103" t="s">
        <v>331</v>
      </c>
      <c r="B29" s="103" t="s">
        <v>343</v>
      </c>
      <c r="C29" s="97">
        <v>116101</v>
      </c>
      <c r="D29" s="104" t="s">
        <v>344</v>
      </c>
      <c r="E29" s="99">
        <f t="shared" si="1"/>
        <v>1000000</v>
      </c>
      <c r="F29" s="101"/>
      <c r="G29" s="99">
        <v>1000000</v>
      </c>
      <c r="H29" s="70"/>
    </row>
    <row r="30" ht="19" customHeight="1" spans="1:8">
      <c r="A30" s="103" t="s">
        <v>331</v>
      </c>
      <c r="B30" s="103" t="s">
        <v>345</v>
      </c>
      <c r="C30" s="97">
        <v>116101</v>
      </c>
      <c r="D30" s="104" t="s">
        <v>346</v>
      </c>
      <c r="E30" s="99">
        <f t="shared" si="1"/>
        <v>50000</v>
      </c>
      <c r="F30" s="101"/>
      <c r="G30" s="99">
        <v>50000</v>
      </c>
      <c r="H30" s="70"/>
    </row>
    <row r="31" ht="19" customHeight="1" spans="1:8">
      <c r="A31" s="103" t="s">
        <v>331</v>
      </c>
      <c r="B31" s="103" t="s">
        <v>181</v>
      </c>
      <c r="C31" s="97">
        <v>116101</v>
      </c>
      <c r="D31" s="104" t="s">
        <v>347</v>
      </c>
      <c r="E31" s="99">
        <f t="shared" si="1"/>
        <v>200000</v>
      </c>
      <c r="F31" s="101"/>
      <c r="G31" s="99">
        <v>200000</v>
      </c>
      <c r="H31" s="70"/>
    </row>
    <row r="32" ht="19" customHeight="1" spans="1:8">
      <c r="A32" s="103" t="s">
        <v>348</v>
      </c>
      <c r="B32" s="103" t="s">
        <v>85</v>
      </c>
      <c r="C32" s="97"/>
      <c r="D32" s="104" t="s">
        <v>349</v>
      </c>
      <c r="E32" s="101">
        <f>SUM(E33:E36)</f>
        <v>339456</v>
      </c>
      <c r="F32" s="101">
        <f>SUM(F33:F36)</f>
        <v>339456</v>
      </c>
      <c r="G32" s="101">
        <f>SUM(G33:G36)</f>
        <v>0</v>
      </c>
      <c r="H32" s="70"/>
    </row>
    <row r="33" ht="19" customHeight="1" spans="1:8">
      <c r="A33" s="103" t="s">
        <v>350</v>
      </c>
      <c r="B33" s="103" t="s">
        <v>92</v>
      </c>
      <c r="C33" s="97">
        <v>116101</v>
      </c>
      <c r="D33" s="104" t="s">
        <v>351</v>
      </c>
      <c r="E33" s="99">
        <f>SUM(F33:G33)</f>
        <v>175224</v>
      </c>
      <c r="F33" s="101">
        <v>175224</v>
      </c>
      <c r="G33" s="99"/>
      <c r="H33" s="70"/>
    </row>
    <row r="34" ht="19" customHeight="1" spans="1:8">
      <c r="A34" s="103" t="s">
        <v>350</v>
      </c>
      <c r="B34" s="103" t="s">
        <v>335</v>
      </c>
      <c r="C34" s="97">
        <v>116101</v>
      </c>
      <c r="D34" s="104" t="s">
        <v>352</v>
      </c>
      <c r="E34" s="99">
        <f>SUM(F34:G34)</f>
        <v>163200</v>
      </c>
      <c r="F34" s="101">
        <v>163200</v>
      </c>
      <c r="G34" s="99"/>
      <c r="H34" s="70"/>
    </row>
    <row r="35" ht="19" customHeight="1" spans="1:8">
      <c r="A35" s="103" t="s">
        <v>350</v>
      </c>
      <c r="B35" s="103" t="s">
        <v>191</v>
      </c>
      <c r="C35" s="97">
        <v>116101</v>
      </c>
      <c r="D35" s="104" t="s">
        <v>353</v>
      </c>
      <c r="E35" s="99">
        <f>SUM(F35:G35)</f>
        <v>1032</v>
      </c>
      <c r="F35" s="101">
        <v>1032</v>
      </c>
      <c r="G35" s="99"/>
      <c r="H35" s="70"/>
    </row>
    <row r="36" ht="19" customHeight="1" spans="1:8">
      <c r="A36" s="103" t="s">
        <v>350</v>
      </c>
      <c r="B36" s="103" t="s">
        <v>181</v>
      </c>
      <c r="C36" s="97">
        <v>116101</v>
      </c>
      <c r="D36" s="104" t="s">
        <v>354</v>
      </c>
      <c r="E36" s="99">
        <f>SUM(F36:G36)</f>
        <v>0</v>
      </c>
      <c r="F36" s="101"/>
      <c r="G36" s="99"/>
      <c r="H36" s="70"/>
    </row>
    <row r="37" ht="20.1" customHeight="1" spans="1:8">
      <c r="A37" s="68"/>
      <c r="B37" s="68"/>
      <c r="C37" s="68"/>
      <c r="D37" s="69"/>
      <c r="E37" s="68"/>
      <c r="F37" s="68"/>
      <c r="G37" s="70"/>
      <c r="H37" s="70"/>
    </row>
    <row r="38" ht="20.1" customHeight="1" spans="1:8">
      <c r="A38" s="71"/>
      <c r="B38" s="71"/>
      <c r="C38" s="68"/>
      <c r="D38" s="72"/>
      <c r="E38" s="73"/>
      <c r="F38" s="73"/>
      <c r="G38" s="70"/>
      <c r="H38" s="75"/>
    </row>
    <row r="39" ht="20.1" customHeight="1" spans="1:8">
      <c r="A39" s="71"/>
      <c r="B39" s="71"/>
      <c r="C39" s="68"/>
      <c r="D39" s="74"/>
      <c r="E39" s="71"/>
      <c r="F39" s="71"/>
      <c r="G39" s="75"/>
      <c r="H39" s="75"/>
    </row>
    <row r="40" ht="20.1" customHeight="1" spans="1:8">
      <c r="A40" s="71"/>
      <c r="B40" s="71"/>
      <c r="C40" s="68"/>
      <c r="D40" s="74"/>
      <c r="E40" s="71"/>
      <c r="F40" s="71"/>
      <c r="G40" s="75"/>
      <c r="H40" s="75"/>
    </row>
    <row r="41" ht="20.1" customHeight="1" spans="1:8">
      <c r="A41" s="71"/>
      <c r="B41" s="71"/>
      <c r="C41" s="68"/>
      <c r="D41" s="72"/>
      <c r="E41" s="71"/>
      <c r="F41" s="71"/>
      <c r="G41" s="75"/>
      <c r="H41" s="75"/>
    </row>
    <row r="42" ht="20.1" customHeight="1" spans="1:8">
      <c r="A42" s="71"/>
      <c r="B42" s="71"/>
      <c r="C42" s="68"/>
      <c r="D42" s="72"/>
      <c r="E42" s="71"/>
      <c r="F42" s="71"/>
      <c r="G42" s="75"/>
      <c r="H42" s="75"/>
    </row>
    <row r="43" ht="20.1" customHeight="1" spans="1:8">
      <c r="A43" s="71"/>
      <c r="B43" s="71"/>
      <c r="C43" s="68"/>
      <c r="D43" s="74"/>
      <c r="E43" s="71"/>
      <c r="F43" s="71"/>
      <c r="G43" s="75"/>
      <c r="H43" s="75"/>
    </row>
    <row r="44" ht="20.1" customHeight="1" spans="1:8">
      <c r="A44" s="71"/>
      <c r="B44" s="71"/>
      <c r="C44" s="68"/>
      <c r="D44" s="74"/>
      <c r="E44" s="71"/>
      <c r="F44" s="71"/>
      <c r="G44" s="75"/>
      <c r="H44" s="75"/>
    </row>
    <row r="45" ht="20.1" customHeight="1" spans="1:8">
      <c r="A45" s="71"/>
      <c r="B45" s="71"/>
      <c r="C45" s="68"/>
      <c r="D45" s="72"/>
      <c r="E45" s="71"/>
      <c r="F45" s="71"/>
      <c r="G45" s="75"/>
      <c r="H45" s="75"/>
    </row>
    <row r="46" ht="20.1" customHeight="1" spans="1:8">
      <c r="A46" s="71"/>
      <c r="B46" s="71"/>
      <c r="C46" s="68"/>
      <c r="D46" s="72"/>
      <c r="E46" s="71"/>
      <c r="F46" s="71"/>
      <c r="G46" s="75"/>
      <c r="H46" s="75"/>
    </row>
    <row r="47" ht="20.1" customHeight="1" spans="1:8">
      <c r="A47" s="71"/>
      <c r="B47" s="71"/>
      <c r="C47" s="68"/>
      <c r="D47" s="76"/>
      <c r="E47" s="71"/>
      <c r="F47" s="71"/>
      <c r="G47" s="75"/>
      <c r="H47" s="75"/>
    </row>
    <row r="48" ht="20.1" customHeight="1" spans="1:8">
      <c r="A48" s="71"/>
      <c r="B48" s="71"/>
      <c r="C48" s="68"/>
      <c r="D48" s="74"/>
      <c r="E48" s="71"/>
      <c r="F48" s="71"/>
      <c r="G48" s="75"/>
      <c r="H48" s="75"/>
    </row>
    <row r="49" ht="20.1" customHeight="1" spans="1:8">
      <c r="A49" s="74"/>
      <c r="B49" s="74"/>
      <c r="C49" s="106"/>
      <c r="D49" s="74"/>
      <c r="E49" s="71"/>
      <c r="F49" s="71"/>
      <c r="G49" s="75"/>
      <c r="H49" s="75"/>
    </row>
    <row r="50" ht="20.1" customHeight="1" spans="1:8">
      <c r="A50" s="75"/>
      <c r="B50" s="75"/>
      <c r="C50" s="70"/>
      <c r="D50" s="77"/>
      <c r="E50" s="75"/>
      <c r="F50" s="75"/>
      <c r="G50" s="75"/>
      <c r="H50" s="75"/>
    </row>
    <row r="51" ht="20.1" customHeight="1" spans="1:8">
      <c r="A51" s="75"/>
      <c r="B51" s="75"/>
      <c r="C51" s="70"/>
      <c r="D51" s="77"/>
      <c r="E51" s="75"/>
      <c r="F51" s="75"/>
      <c r="G51" s="75"/>
      <c r="H51" s="75"/>
    </row>
    <row r="52" ht="20.1" customHeight="1" spans="1:8">
      <c r="A52" s="75"/>
      <c r="B52" s="75"/>
      <c r="C52" s="70"/>
      <c r="D52" s="77"/>
      <c r="E52" s="75"/>
      <c r="F52" s="75"/>
      <c r="G52" s="75"/>
      <c r="H52" s="75"/>
    </row>
    <row r="53" ht="20.1" customHeight="1" spans="1:8">
      <c r="A53" s="75"/>
      <c r="B53" s="75"/>
      <c r="C53" s="70"/>
      <c r="D53" s="77"/>
      <c r="E53" s="75"/>
      <c r="F53" s="75"/>
      <c r="G53" s="75"/>
      <c r="H53" s="75"/>
    </row>
    <row r="54" ht="20.1" customHeight="1" spans="1:8">
      <c r="A54" s="75"/>
      <c r="B54" s="75"/>
      <c r="C54" s="70"/>
      <c r="D54" s="77"/>
      <c r="E54" s="75"/>
      <c r="F54" s="75"/>
      <c r="G54" s="75"/>
      <c r="H54" s="75"/>
    </row>
    <row r="55" ht="20.1" customHeight="1" spans="1:8">
      <c r="A55" s="75"/>
      <c r="B55" s="75"/>
      <c r="C55" s="70"/>
      <c r="D55" s="77"/>
      <c r="E55" s="75"/>
      <c r="F55" s="75"/>
      <c r="G55" s="75"/>
      <c r="H55" s="75"/>
    </row>
    <row r="56" ht="20.1" customHeight="1" spans="1:8">
      <c r="A56" s="75"/>
      <c r="B56" s="75"/>
      <c r="C56" s="70"/>
      <c r="D56" s="77"/>
      <c r="E56" s="75"/>
      <c r="F56" s="75"/>
      <c r="G56" s="75"/>
      <c r="H56" s="75"/>
    </row>
    <row r="57" ht="20.1" customHeight="1" spans="1:8">
      <c r="A57" s="75"/>
      <c r="B57" s="75"/>
      <c r="C57" s="70"/>
      <c r="D57" s="77"/>
      <c r="E57" s="75"/>
      <c r="F57" s="75"/>
      <c r="G57" s="75"/>
      <c r="H57" s="75"/>
    </row>
    <row r="58" ht="20.1" customHeight="1" spans="1:8">
      <c r="A58" s="75"/>
      <c r="B58" s="75"/>
      <c r="C58" s="70"/>
      <c r="D58" s="77"/>
      <c r="E58" s="75"/>
      <c r="F58" s="75"/>
      <c r="G58" s="75"/>
      <c r="H58" s="75"/>
    </row>
    <row r="59" ht="20.1" customHeight="1" spans="1:8">
      <c r="A59" s="75"/>
      <c r="B59" s="75"/>
      <c r="C59" s="70"/>
      <c r="D59" s="77"/>
      <c r="E59" s="75"/>
      <c r="F59" s="75"/>
      <c r="G59" s="75"/>
      <c r="H59" s="75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4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0"/>
      <c r="B1" s="11"/>
      <c r="C1" s="11"/>
      <c r="D1" s="11"/>
      <c r="E1" s="11"/>
      <c r="F1" s="12" t="s">
        <v>355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</row>
    <row r="2" ht="20.1" customHeight="1" spans="1:243">
      <c r="A2" s="13" t="s">
        <v>356</v>
      </c>
      <c r="B2" s="13"/>
      <c r="C2" s="13"/>
      <c r="D2" s="13"/>
      <c r="E2" s="13"/>
      <c r="F2" s="1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</row>
    <row r="3" ht="20.1" customHeight="1" spans="1:243">
      <c r="A3" s="79" t="s">
        <v>5</v>
      </c>
      <c r="B3" s="14"/>
      <c r="C3" s="14"/>
      <c r="D3" s="86"/>
      <c r="E3" s="86"/>
      <c r="F3" s="16" t="s">
        <v>6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</row>
    <row r="4" ht="20.1" customHeight="1" spans="1:243">
      <c r="A4" s="17" t="s">
        <v>69</v>
      </c>
      <c r="B4" s="18"/>
      <c r="C4" s="19"/>
      <c r="D4" s="87" t="s">
        <v>70</v>
      </c>
      <c r="E4" s="53" t="s">
        <v>357</v>
      </c>
      <c r="F4" s="21" t="s">
        <v>74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</row>
    <row r="5" ht="20.1" customHeight="1" spans="1:243">
      <c r="A5" s="25" t="s">
        <v>81</v>
      </c>
      <c r="B5" s="26" t="s">
        <v>82</v>
      </c>
      <c r="C5" s="27" t="s">
        <v>83</v>
      </c>
      <c r="D5" s="88"/>
      <c r="E5" s="53"/>
      <c r="F5" s="31"/>
      <c r="G5" s="48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</row>
    <row r="6" ht="20.1" customHeight="1" spans="1:243">
      <c r="A6" s="89" t="s">
        <v>81</v>
      </c>
      <c r="B6" s="89" t="s">
        <v>82</v>
      </c>
      <c r="C6" s="89" t="s">
        <v>83</v>
      </c>
      <c r="D6" s="90" t="s">
        <v>358</v>
      </c>
      <c r="E6" s="90" t="s">
        <v>359</v>
      </c>
      <c r="F6" s="91" t="s">
        <v>360</v>
      </c>
      <c r="G6" s="4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</row>
    <row r="7" ht="20.1" customHeight="1" spans="1:243">
      <c r="A7" s="36"/>
      <c r="B7" s="36"/>
      <c r="C7" s="36"/>
      <c r="D7" s="37"/>
      <c r="E7" s="37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ht="20.1" customHeight="1" spans="1:243">
      <c r="A8" s="38"/>
      <c r="B8" s="38"/>
      <c r="C8" s="38"/>
      <c r="D8" s="39"/>
      <c r="E8" s="39"/>
      <c r="F8" s="39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</row>
    <row r="9" ht="20.1" customHeight="1" spans="1:243">
      <c r="A9" s="38"/>
      <c r="B9" s="38"/>
      <c r="C9" s="38"/>
      <c r="D9" s="38"/>
      <c r="E9" s="38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</row>
    <row r="10" ht="20.1" customHeight="1" spans="1:243">
      <c r="A10" s="38"/>
      <c r="B10" s="38"/>
      <c r="C10" s="38"/>
      <c r="D10" s="39"/>
      <c r="E10" s="39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</row>
    <row r="11" ht="20.1" customHeight="1" spans="1:243">
      <c r="A11" s="38"/>
      <c r="B11" s="38"/>
      <c r="C11" s="38"/>
      <c r="D11" s="39"/>
      <c r="E11" s="39" t="s">
        <v>85</v>
      </c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</row>
    <row r="12" ht="20.1" customHeight="1" spans="1:243">
      <c r="A12" s="38"/>
      <c r="B12" s="38"/>
      <c r="C12" s="38"/>
      <c r="D12" s="38"/>
      <c r="E12" s="38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</row>
    <row r="13" ht="20.1" customHeight="1" spans="1:243">
      <c r="A13" s="38"/>
      <c r="B13" s="38"/>
      <c r="C13" s="38"/>
      <c r="D13" s="39"/>
      <c r="E13" s="39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</row>
    <row r="14" ht="20.1" customHeight="1" spans="1:243">
      <c r="A14" s="40"/>
      <c r="B14" s="38"/>
      <c r="C14" s="38"/>
      <c r="D14" s="39"/>
      <c r="E14" s="39" t="s">
        <v>361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</row>
    <row r="15" ht="20.1" customHeight="1" spans="1:243">
      <c r="A15" s="40"/>
      <c r="B15" s="40"/>
      <c r="C15" s="38"/>
      <c r="D15" s="38"/>
      <c r="E15" s="40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</row>
    <row r="16" ht="20.1" customHeight="1" spans="1:243">
      <c r="A16" s="40"/>
      <c r="B16" s="40"/>
      <c r="C16" s="38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</row>
    <row r="17" ht="20.1" customHeight="1" spans="1:243">
      <c r="A17" s="38"/>
      <c r="B17" s="40"/>
      <c r="C17" s="38"/>
      <c r="D17" s="39"/>
      <c r="E17" s="39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</row>
    <row r="18" ht="20.1" customHeight="1" spans="1:243">
      <c r="A18" s="38"/>
      <c r="B18" s="40"/>
      <c r="C18" s="40"/>
      <c r="D18" s="40"/>
      <c r="E18" s="40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</row>
    <row r="19" ht="20.1" customHeight="1" spans="1:243">
      <c r="A19" s="40"/>
      <c r="B19" s="40"/>
      <c r="C19" s="40"/>
      <c r="D19" s="39"/>
      <c r="E19" s="39"/>
      <c r="F19" s="39"/>
      <c r="G19" s="40"/>
      <c r="H19" s="3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</row>
    <row r="20" ht="20.1" customHeight="1" spans="1:243">
      <c r="A20" s="40"/>
      <c r="B20" s="40"/>
      <c r="C20" s="40"/>
      <c r="D20" s="39"/>
      <c r="E20" s="39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</row>
    <row r="21" ht="20.1" customHeight="1" spans="1:243">
      <c r="A21" s="40"/>
      <c r="B21" s="40"/>
      <c r="C21" s="40"/>
      <c r="D21" s="40"/>
      <c r="E21" s="40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</row>
    <row r="22" ht="20.1" customHeight="1" spans="1:243">
      <c r="A22" s="40"/>
      <c r="B22" s="40"/>
      <c r="C22" s="40"/>
      <c r="D22" s="39"/>
      <c r="E22" s="39"/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</row>
    <row r="23" ht="20.1" customHeight="1" spans="1:243">
      <c r="A23" s="40"/>
      <c r="B23" s="40"/>
      <c r="C23" s="40"/>
      <c r="D23" s="39"/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</row>
    <row r="24" ht="20.1" customHeight="1" spans="1:243">
      <c r="A24" s="40"/>
      <c r="B24" s="40"/>
      <c r="C24" s="40"/>
      <c r="D24" s="40"/>
      <c r="E24" s="40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</row>
    <row r="25" ht="20.1" customHeight="1" spans="1:243">
      <c r="A25" s="40"/>
      <c r="B25" s="40"/>
      <c r="C25" s="40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</row>
    <row r="26" ht="20.1" customHeight="1" spans="1:243">
      <c r="A26" s="40"/>
      <c r="B26" s="40"/>
      <c r="C26" s="40"/>
      <c r="D26" s="39"/>
      <c r="E26" s="39"/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</row>
    <row r="27" ht="20.1" customHeight="1" spans="1:243">
      <c r="A27" s="40"/>
      <c r="B27" s="40"/>
      <c r="C27" s="40"/>
      <c r="D27" s="40"/>
      <c r="E27" s="40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</row>
    <row r="28" ht="20.1" customHeight="1" spans="1:243">
      <c r="A28" s="40"/>
      <c r="B28" s="40"/>
      <c r="C28" s="40"/>
      <c r="D28" s="39"/>
      <c r="E28" s="39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</row>
    <row r="29" ht="20.1" customHeight="1" spans="1:243">
      <c r="A29" s="40"/>
      <c r="B29" s="40"/>
      <c r="C29" s="40"/>
      <c r="D29" s="39"/>
      <c r="E29" s="39"/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</row>
    <row r="30" ht="20.1" customHeight="1" spans="1:243">
      <c r="A30" s="40"/>
      <c r="B30" s="40"/>
      <c r="C30" s="40"/>
      <c r="D30" s="40"/>
      <c r="E30" s="40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</row>
    <row r="31" ht="20.1" customHeight="1" spans="1:243">
      <c r="A31" s="40"/>
      <c r="B31" s="40"/>
      <c r="C31" s="40"/>
      <c r="D31" s="40"/>
      <c r="E31" s="41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</row>
    <row r="32" ht="20.1" customHeight="1" spans="1:243">
      <c r="A32" s="40"/>
      <c r="B32" s="40"/>
      <c r="C32" s="40"/>
      <c r="D32" s="40"/>
      <c r="E32" s="41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</row>
    <row r="33" ht="20.1" customHeight="1" spans="1:243">
      <c r="A33" s="40"/>
      <c r="B33" s="40"/>
      <c r="C33" s="40"/>
      <c r="D33" s="40"/>
      <c r="E33" s="40"/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</row>
    <row r="34" ht="20.1" customHeight="1" spans="1:243">
      <c r="A34" s="40"/>
      <c r="B34" s="40"/>
      <c r="C34" s="40"/>
      <c r="D34" s="40"/>
      <c r="E34" s="42"/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</row>
    <row r="35" ht="20.1" customHeight="1" spans="1:243">
      <c r="A35" s="43"/>
      <c r="B35" s="43"/>
      <c r="C35" s="43"/>
      <c r="D35" s="43"/>
      <c r="E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</row>
    <row r="36" ht="20.1" customHeight="1" spans="1:243">
      <c r="A36" s="45"/>
      <c r="B36" s="45"/>
      <c r="C36" s="45"/>
      <c r="D36" s="45"/>
      <c r="E36" s="45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</row>
    <row r="37" ht="20.1" customHeight="1" spans="1:243">
      <c r="A37" s="43"/>
      <c r="B37" s="43"/>
      <c r="C37" s="43"/>
      <c r="D37" s="43"/>
      <c r="E37" s="43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</row>
    <row r="38" ht="20.1" customHeight="1" spans="1:243">
      <c r="A38" s="47"/>
      <c r="B38" s="47"/>
      <c r="C38" s="47"/>
      <c r="D38" s="47"/>
      <c r="E38" s="47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</row>
    <row r="39" ht="20.1" customHeight="1" spans="1:243">
      <c r="A39" s="47"/>
      <c r="B39" s="47"/>
      <c r="C39" s="47"/>
      <c r="D39" s="47"/>
      <c r="E39" s="47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</row>
    <row r="40" ht="20.1" customHeight="1" spans="1:243">
      <c r="A40" s="47"/>
      <c r="B40" s="47"/>
      <c r="C40" s="47"/>
      <c r="D40" s="47"/>
      <c r="E40" s="47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</row>
    <row r="41" ht="20.1" customHeight="1" spans="1:243">
      <c r="A41" s="47"/>
      <c r="B41" s="47"/>
      <c r="C41" s="47"/>
      <c r="D41" s="47"/>
      <c r="E41" s="47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</row>
    <row r="42" ht="20.1" customHeight="1" spans="1:243">
      <c r="A42" s="47"/>
      <c r="B42" s="47"/>
      <c r="C42" s="47"/>
      <c r="D42" s="47"/>
      <c r="E42" s="47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</row>
    <row r="43" ht="20.1" customHeight="1" spans="1:243">
      <c r="A43" s="47"/>
      <c r="B43" s="47"/>
      <c r="C43" s="47"/>
      <c r="D43" s="47"/>
      <c r="E43" s="47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</row>
    <row r="44" ht="20.1" customHeight="1" spans="1:243">
      <c r="A44" s="47"/>
      <c r="B44" s="47"/>
      <c r="C44" s="47"/>
      <c r="D44" s="47"/>
      <c r="E44" s="47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</row>
    <row r="45" ht="20.1" customHeight="1" spans="1:243">
      <c r="A45" s="47"/>
      <c r="B45" s="47"/>
      <c r="C45" s="47"/>
      <c r="D45" s="47"/>
      <c r="E45" s="47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</row>
    <row r="46" ht="20.1" customHeight="1" spans="1:243">
      <c r="A46" s="47"/>
      <c r="B46" s="47"/>
      <c r="C46" s="47"/>
      <c r="D46" s="47"/>
      <c r="E46" s="47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</row>
    <row r="47" ht="20.1" customHeight="1" spans="1:243">
      <c r="A47" s="47"/>
      <c r="B47" s="47"/>
      <c r="C47" s="47"/>
      <c r="D47" s="47"/>
      <c r="E47" s="47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dcterms:modified xsi:type="dcterms:W3CDTF">2022-01-20T07:23:23Z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