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924" firstSheet="4" activeTab="14"/>
  </bookViews>
  <sheets>
    <sheet name="封面 " sheetId="19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部门项目绩效目标申报表" sheetId="21" r:id="rId14"/>
    <sheet name="部门整体支出绩效目标申报表" sheetId="22" r:id="rId15"/>
  </sheets>
  <definedNames>
    <definedName name="_xlnm._FilterDatabase" localSheetId="5" hidden="1">'2-1'!$A$6:$AN$49</definedName>
    <definedName name="_xlnm._FilterDatabase" localSheetId="7" hidden="1">'3-1'!$A$6:$I$47</definedName>
    <definedName name="_xlnm.Print_Area" localSheetId="3">'1-2'!$B$1:$K$24</definedName>
    <definedName name="_xlnm.Print_Area" localSheetId="0">'封面 '!$A$1:$A$3</definedName>
    <definedName name="_xlnm.Print_Area" localSheetId="1">'1'!$B$1:$E$40</definedName>
    <definedName name="地区名称">#REF!</definedName>
    <definedName name="____1A01_">#REF!</definedName>
    <definedName name="___________A01">#REF!</definedName>
    <definedName name="________qyc1234">#REF!</definedName>
    <definedName name="_____qyc1234">#REF!</definedName>
    <definedName name="__1A01_">#REF!</definedName>
    <definedName name="____________A01">#REF!</definedName>
    <definedName name="_________A01">#REF!</definedName>
    <definedName name="_xlnm.Print_Titles">#N/A</definedName>
    <definedName name="_qyc1234">#REF!</definedName>
    <definedName name="__________qyc1234">#REF!</definedName>
    <definedName name="MAILMERGEMODE">"OneWorksheet"</definedName>
    <definedName name="_____A01">#REF!</definedName>
    <definedName name="______________A01">#REF!</definedName>
    <definedName name="_________qyc1234">#REF!</definedName>
    <definedName name="___qyc1234">#REF!</definedName>
    <definedName name="_____________A01">#REF!</definedName>
    <definedName name="_______A01">#REF!</definedName>
    <definedName name="支出">#REF!</definedName>
    <definedName name="___1A01_">#REF!</definedName>
    <definedName name="分类">#REF!</definedName>
    <definedName name="__A01">#REF!</definedName>
    <definedName name="_A01">#REF!</definedName>
    <definedName name="___A01">#REF!</definedName>
    <definedName name="_2A01_">#REF!</definedName>
    <definedName name="____________qyc1234">#REF!</definedName>
    <definedName name="______qyc1234">#REF!</definedName>
    <definedName name="__qyc1234">#REF!</definedName>
    <definedName name="______A01">#REF!</definedName>
    <definedName name="________________A01">#REF!</definedName>
    <definedName name="__________A01">#REF!</definedName>
    <definedName name="s">#N/A</definedName>
    <definedName name="Database">#REF!</definedName>
    <definedName name="n">#N/A</definedName>
    <definedName name="___________qyc1234">#REF!</definedName>
    <definedName name="m">#N/A</definedName>
    <definedName name="____A01">#REF!</definedName>
    <definedName name="__2A01_">#REF!</definedName>
    <definedName name="形式">#REF!</definedName>
    <definedName name="l">#N/A</definedName>
    <definedName name="k">#N/A</definedName>
    <definedName name="j">#N/A</definedName>
    <definedName name="i">#N/A</definedName>
    <definedName name="_1A01_">#REF!</definedName>
    <definedName name="h">#N/A</definedName>
    <definedName name="____qyc1234">#REF!</definedName>
    <definedName name="g">#N/A</definedName>
    <definedName name="f">#N/A</definedName>
    <definedName name="_______________A01">#REF!</definedName>
    <definedName name="e">#N/A</definedName>
    <definedName name="d">#N/A</definedName>
    <definedName name="_______qyc1234">#REF!</definedName>
    <definedName name="b">#N/A</definedName>
    <definedName name="a">#N/A</definedName>
    <definedName name="________A01">#REF!</definedName>
  </definedNames>
  <calcPr calcId="144525"/>
</workbook>
</file>

<file path=xl/sharedStrings.xml><?xml version="1.0" encoding="utf-8"?>
<sst xmlns="http://schemas.openxmlformats.org/spreadsheetml/2006/main" count="353">
  <si>
    <t>黑水县公安局</t>
  </si>
  <si>
    <t>2024年部门预算公开</t>
  </si>
  <si>
    <t>样表1</t>
  </si>
  <si>
    <t xml:space="preserve"> </t>
  </si>
  <si>
    <t>部门收支总表</t>
  </si>
  <si>
    <t>部门：黑水县公安局</t>
  </si>
  <si>
    <t>金额单位：元</t>
  </si>
  <si>
    <t>收    入</t>
  </si>
  <si>
    <t>支    出</t>
  </si>
  <si>
    <t>项    目</t>
  </si>
  <si>
    <t>预算数</t>
  </si>
  <si>
    <t xml:space="preserve">一、一般公共预算拨款收入 </t>
  </si>
  <si>
    <t>一、一般公共服务支出</t>
  </si>
  <si>
    <t xml:space="preserve">二、政府性基金预算拨款收入 </t>
  </si>
  <si>
    <t>二、外交支出</t>
  </si>
  <si>
    <t xml:space="preserve">三、国有资本经营预算拨款收入 </t>
  </si>
  <si>
    <t>三、国防支出</t>
  </si>
  <si>
    <t xml:space="preserve">四、事业收入 </t>
  </si>
  <si>
    <t>四、公共安全支出</t>
  </si>
  <si>
    <t xml:space="preserve">五、事业单位经营收入 </t>
  </si>
  <si>
    <t>五、教育支出</t>
  </si>
  <si>
    <t xml:space="preserve">六、其他收入 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</si>
  <si>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</si>
  <si>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</si>
  <si>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</si>
  <si>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</si>
  <si>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</si>
  <si>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</si>
  <si>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</si>
  <si>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</si>
  <si>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</si>
  <si>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</si>
  <si>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</si>
  <si>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</si>
  <si>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</si>
  <si>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</si>
  <si>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</si>
  <si>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</si>
  <si>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</si>
  <si>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</si>
  <si>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</si>
  <si>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</si>
  <si>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</si>
  <si>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</si>
  <si>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</si>
  <si>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</si>
  <si>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</si>
  <si>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</si>
  <si>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 年 支 出 合 计</t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</si>
  <si>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</si>
  <si>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</si>
  <si>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</si>
  <si>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</si>
  <si>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</si>
  <si>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</si>
  <si>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</si>
  <si>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样表2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</si>
  <si>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</si>
  <si>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</si>
  <si>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</si>
  <si>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</si>
  <si>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</si>
  <si>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</si>
  <si>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</si>
  <si>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</si>
  <si>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</si>
  <si>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</si>
  <si>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</si>
  <si>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</si>
  <si>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</si>
  <si>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</si>
  <si>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</si>
  <si>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</si>
  <si>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公共安全支出</t>
  </si>
  <si>
    <t xml:space="preserve">  行政运行(公安)</t>
  </si>
  <si>
    <t xml:space="preserve">  一般行政管理事务</t>
  </si>
  <si>
    <t xml:space="preserve">  其他公安支出</t>
  </si>
  <si>
    <t xml:space="preserve">  机关事业单位基本养老保险缴费支出</t>
  </si>
  <si>
    <t xml:space="preserve">  机关事业单位职业年金缴费支出</t>
  </si>
  <si>
    <t xml:space="preserve">  行政单位医疗</t>
  </si>
  <si>
    <t xml:space="preserve">  公务员医疗补助</t>
  </si>
  <si>
    <t xml:space="preserve">  住房公积金</t>
  </si>
  <si>
    <t>样表3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</si>
  <si>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</si>
  <si>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</si>
  <si>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</si>
  <si>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</si>
  <si>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</si>
  <si>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</si>
  <si>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</si>
  <si>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</si>
  <si>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</si>
  <si>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</si>
  <si>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204</t>
  </si>
  <si>
    <t>02</t>
  </si>
  <si>
    <t>01</t>
  </si>
  <si>
    <t>208</t>
  </si>
  <si>
    <t>05</t>
  </si>
  <si>
    <t>06</t>
  </si>
  <si>
    <t>210</t>
  </si>
  <si>
    <t>11</t>
  </si>
  <si>
    <t>03</t>
  </si>
  <si>
    <t>221</t>
  </si>
  <si>
    <t> </t>
  </si>
  <si>
    <t>样表4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</si>
  <si>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</si>
  <si>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</si>
  <si>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</si>
  <si>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</si>
  <si>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</si>
  <si>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</si>
  <si>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</si>
  <si>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t> 一般公共预算拨款收入</t>
  </si>
  <si>
    <t> 一般公共服务支出</t>
  </si>
  <si>
    <t> 政府性基金预算拨款收入</t>
  </si>
  <si>
    <t> 外交支出</t>
  </si>
  <si>
    <t> 国有资本经营预算拨款收入</t>
  </si>
  <si>
    <t> 国防支出</t>
  </si>
  <si>
    <t>二、上年结转</t>
  </si>
  <si>
    <t> 公共安全支出</t>
  </si>
  <si>
    <t> 教育支出</t>
  </si>
  <si>
    <t> 科学技术支出</t>
  </si>
  <si>
    <t> 文化旅游体育与传媒支出</t>
  </si>
  <si>
    <t> 社会保障和就业支出</t>
  </si>
  <si>
    <t> 社会保险基金支出</t>
  </si>
  <si>
    <t> 卫生健康支出</t>
  </si>
  <si>
    <t> 节能环保支出</t>
  </si>
  <si>
    <t> 城乡社区支出</t>
  </si>
  <si>
    <t> 农林水支出</t>
  </si>
  <si>
    <t> 交通运输支出</t>
  </si>
  <si>
    <t> 资源勘探工业信息等支出</t>
  </si>
  <si>
    <t> 商业服务业等支出</t>
  </si>
  <si>
    <t> 金融支出</t>
  </si>
  <si>
    <t> 援助其他地区支出</t>
  </si>
  <si>
    <t> 自然资源海洋气象等支出</t>
  </si>
  <si>
    <t> 住房保障支出</t>
  </si>
  <si>
    <t> 粮油物资储备支出</t>
  </si>
  <si>
    <t> 国有资本经营预算支出</t>
  </si>
  <si>
    <t> 灾害防治及应急管理支出</t>
  </si>
  <si>
    <t> 其他支出</t>
  </si>
  <si>
    <t> 债务付息支出</t>
  </si>
  <si>
    <t> 债务发行费用支出</t>
  </si>
  <si>
    <t> 抗疫特别国债安排的支出</t>
  </si>
  <si>
    <t>样表5</t>
  </si>
  <si>
    <t>财政拨款支出预算表（部门经济分类科目）</t>
  </si>
  <si>
    <t>总计</t>
  </si>
  <si>
    <t>当年财政拨款安排</t>
  </si>
  <si>
    <t>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</si>
  <si>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</si>
  <si>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</si>
  <si>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</si>
  <si>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</si>
  <si>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</si>
  <si>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</si>
  <si>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</si>
  <si>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</si>
  <si>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工资福利支出</t>
  </si>
  <si>
    <t xml:space="preserve">  基本工资</t>
  </si>
  <si>
    <t xml:space="preserve">  津贴补贴</t>
  </si>
  <si>
    <t xml:space="preserve">    津贴补贴</t>
  </si>
  <si>
    <t xml:space="preserve">    艰苦边远地区津贴</t>
  </si>
  <si>
    <t xml:space="preserve">    高海拔津贴补贴</t>
  </si>
  <si>
    <t xml:space="preserve">    警衔津贴</t>
  </si>
  <si>
    <t xml:space="preserve">    乡镇工作补贴</t>
  </si>
  <si>
    <t xml:space="preserve">  奖金</t>
  </si>
  <si>
    <t>13</t>
  </si>
  <si>
    <t>  在职住房公积金</t>
  </si>
  <si>
    <t>08</t>
  </si>
  <si>
    <t xml:space="preserve">  机关事业单位基本养老保险缴费</t>
  </si>
  <si>
    <t>09</t>
  </si>
  <si>
    <t xml:space="preserve">  职业年金缴费</t>
  </si>
  <si>
    <t>10</t>
  </si>
  <si>
    <t xml:space="preserve">  职工基本医疗保险缴费</t>
  </si>
  <si>
    <t xml:space="preserve">  公务员医疗补助缴费</t>
  </si>
  <si>
    <t>12</t>
  </si>
  <si>
    <t xml:space="preserve">  其他社会保障缴费</t>
  </si>
  <si>
    <t>  失业保险</t>
  </si>
  <si>
    <t>  工伤保险</t>
  </si>
  <si>
    <t>  残疾人就业保障金</t>
  </si>
  <si>
    <t>99</t>
  </si>
  <si>
    <t xml:space="preserve">  其他工资福利支出</t>
  </si>
  <si>
    <t>  其他工资</t>
  </si>
  <si>
    <t>对个人和家庭的补助</t>
  </si>
  <si>
    <t>07</t>
  </si>
  <si>
    <t xml:space="preserve">  医疗费补助</t>
  </si>
  <si>
    <t>  体检费</t>
  </si>
  <si>
    <t xml:space="preserve">  奖励金 </t>
  </si>
  <si>
    <t>  其他奖励金</t>
  </si>
  <si>
    <t xml:space="preserve">  生活补助</t>
  </si>
  <si>
    <t>  遗属生活补助</t>
  </si>
  <si>
    <t xml:space="preserve">    其他生活补助</t>
  </si>
  <si>
    <t>商品和服务支出</t>
  </si>
  <si>
    <t xml:space="preserve">  办公费</t>
  </si>
  <si>
    <t xml:space="preserve">  水费</t>
  </si>
  <si>
    <t xml:space="preserve">  电费</t>
  </si>
  <si>
    <t xml:space="preserve">  邮电费</t>
  </si>
  <si>
    <t xml:space="preserve">  差旅费</t>
  </si>
  <si>
    <t xml:space="preserve">  维修（护）费</t>
  </si>
  <si>
    <t>16</t>
  </si>
  <si>
    <t xml:space="preserve">  培训费</t>
  </si>
  <si>
    <t>17</t>
  </si>
  <si>
    <t xml:space="preserve">  公务接待费</t>
  </si>
  <si>
    <t>26</t>
  </si>
  <si>
    <t xml:space="preserve">  劳务费</t>
  </si>
  <si>
    <t>31</t>
  </si>
  <si>
    <t xml:space="preserve">  公务用车运行维护费</t>
  </si>
  <si>
    <t xml:space="preserve">  其他商品和服务支出</t>
  </si>
  <si>
    <t>样表6</t>
  </si>
  <si>
    <t>表3</t>
  </si>
  <si>
    <t>一般公共预算支出预算表</t>
  </si>
  <si>
    <t>样表7</t>
  </si>
  <si>
    <t>表3-1</t>
  </si>
  <si>
    <t>一般公共预算基本支出预算表</t>
  </si>
  <si>
    <t>人员经费</t>
  </si>
  <si>
    <t>公用经费</t>
  </si>
  <si>
    <t>样表8</t>
  </si>
  <si>
    <t>表3-2</t>
  </si>
  <si>
    <t>一般公共预算项目支出预算表</t>
  </si>
  <si>
    <t>金额</t>
  </si>
  <si>
    <t> 行政运行</t>
  </si>
  <si>
    <t>116001</t>
  </si>
  <si>
    <t>  其他工资-意外保险</t>
  </si>
  <si>
    <t xml:space="preserve">    其他生活补助-在押人员生活补助及医疗费</t>
  </si>
  <si>
    <t> 其他公安支出</t>
  </si>
  <si>
    <t>  其他工资-辅警工资</t>
  </si>
  <si>
    <t xml:space="preserve">    其他工资-民警加班费</t>
  </si>
  <si>
    <t>  </t>
  </si>
  <si>
    <t>样表9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</si>
  <si>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</si>
  <si>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</si>
  <si>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</si>
  <si>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</si>
  <si>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</si>
  <si>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</si>
  <si>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</si>
  <si>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</si>
  <si>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</si>
  <si>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 xml:space="preserve">  行政运行</t>
  </si>
  <si>
    <t>样表10</t>
  </si>
  <si>
    <t>表4</t>
  </si>
  <si>
    <t xml:space="preserve">政府性基金预算支出预算表 </t>
  </si>
  <si>
    <t>本年政府性基金预算支出</t>
  </si>
  <si>
    <t>此表无数据</t>
  </si>
  <si>
    <t>样表11</t>
  </si>
  <si>
    <t>表4-1</t>
  </si>
  <si>
    <t>政府性基金预算“三公”经费支出预算表</t>
  </si>
  <si>
    <t>样表12</t>
  </si>
  <si>
    <t>表5</t>
  </si>
  <si>
    <t>国有资本经营预算支出预算表</t>
  </si>
  <si>
    <t>本年国有资本经营预算支出</t>
  </si>
  <si>
    <t>部门预算项目绩效目标申报表（2024年度）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</si>
  <si>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</si>
  <si>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</si>
  <si>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</si>
  <si>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</si>
  <si>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</si>
  <si>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</si>
  <si>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</si>
  <si>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</si>
  <si>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</si>
  <si>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</si>
  <si>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</si>
  <si>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意外保险</t>
  </si>
  <si>
    <t>意外保险（在编人员155人+辅警101人）*900元=230400元</t>
  </si>
  <si>
    <t>产出指标</t>
  </si>
  <si>
    <t>数量指标</t>
  </si>
  <si>
    <t>经费覆盖率</t>
  </si>
  <si>
    <t>＝</t>
  </si>
  <si>
    <t>100</t>
  </si>
  <si>
    <t>%</t>
  </si>
  <si>
    <t>50</t>
  </si>
  <si>
    <t>效益指标</t>
  </si>
  <si>
    <t>社会效益指标</t>
  </si>
  <si>
    <t>经费保障率</t>
  </si>
  <si>
    <t>40</t>
  </si>
  <si>
    <t>辅警工资</t>
  </si>
  <si>
    <t>2023年我局协议聘用警务辅助人员101人员，警务辅助人员经费预算8,476,606.80元（其中工资3384.95元/人．月，单位社保费1438.16元/人．月，岗津贴660.00元/人．月，加班补贴300.00元/人．月，绩效工资620.00元/人．月，年终一次性奖金1000.00元/人．年，装备经费5000.00元/人．年）.</t>
  </si>
  <si>
    <t>确保经费足额到位</t>
  </si>
  <si>
    <t>民警加班费</t>
  </si>
  <si>
    <t>民警加班费（710元/月*12月*142人*40%）483,936.00元</t>
  </si>
  <si>
    <t>确保预算经费足额到位</t>
  </si>
  <si>
    <t>在押人员生活补助及医疗费</t>
  </si>
  <si>
    <t>看守所年均羁押人员高达50多人，人员月均伙食标准500.00元计算，年度本级财政预算生活费300,000.00元，医疗费30,000.00元，合计本级财政预算支出330,000.00元。</t>
  </si>
  <si>
    <t>部门（单位）整体支出绩效目标申报表</t>
  </si>
  <si>
    <t>预算年度:2024</t>
  </si>
  <si>
    <t>预算（单位）名称：</t>
  </si>
  <si>
    <t>116-黑水县公安局</t>
  </si>
  <si>
    <t>状态：绩效处审核已审</t>
  </si>
  <si>
    <t>总体资金情况（元）</t>
  </si>
  <si>
    <t>预算支出总额</t>
  </si>
  <si>
    <t>财政拨款</t>
  </si>
  <si>
    <t>专户资金</t>
  </si>
  <si>
    <t>单位资金</t>
  </si>
  <si>
    <t/>
  </si>
  <si>
    <t>整体绩效目标</t>
  </si>
  <si>
    <t>一、预算绩效目标的指导思想。我局在州公安局和县委县政府的坚强领导下，坚持以习近平新时代中国特色社会主义思想为指导，积极发挥党建引领作用，忠实履行捍卫政治安全、维护社会安定、保障人民安宁的使命任务，确保全县政治社会大局持续平稳，群众安全感、满意度得到进一步提升。为创建安全稳定的政法社会环境，建设“平安黑水、法制黑水”贡献公安力量。
二、机构设置和人员情况。我局属一级行政预算单位，无下属二级单位，单位机构设置情况：共18个派出机构和13个内设部门，具体包括：办公室、政工室、警务保障室、情指中心、科通大队、政保大队、法制室、治安大队、刑警大队、交警大队、禁毒大队、巡逻警察大队、看守所及芦花镇等18个乡镇派出所。预算编制在职人数为152人（其中：行政政法人员139人，工勤13人），遗属人15人，退休人员38人（退休金由社保机构发放），辅警人员101人。
三、部门整体支出规模、使用方向、主要内容和涉及范围。我局2024年度核定预算总收入4626.46万元，其中：基本支出3947.16万元（用于保障单位机构正常运转、完成日常工作任务而发生的各项支出，包括用于基本工资、津贴补贴、奖金、单位缴费、遗属生活费等人员经费3575.16万元；用于办公费、差旅费、水电费、维修费、劳务费等日常公用经费372.00万元）；项目支出679.30万元（用于保障辅警工资社保经费597.87万元，民辅警意外保险23.04万元，民警法定工作日之外加班费48.39万元，在押人员生活补助及医疗费10.00万元，部门整体支出绩效目标质量，强化绩效管理。我局开展了预算绩效管理，并对整体支出绩效进行了自评完善。进一步加强单位内部机构的预算意识，严格按照预算编制的相关制度和要求编制部门预算，制定预算目标任务，确保单位正常运行，从预算配置、预算执行、预算管理、资产管理等几个方面落实预算绩效管理工作，加强预算收支的管理，不断健全内部管理制度，经费支出严格按规定进行财务核算，在预算金额内严格控制费用支出。同时进一步加强预算法的学习，切实提高部门预算收支管理水平，管好用好财政资金，提高财政资金使用效率。"</t>
  </si>
  <si>
    <t>年度主要任务</t>
  </si>
  <si>
    <t>任务名称</t>
  </si>
  <si>
    <t>主要内容</t>
  </si>
  <si>
    <t>全力打击各类违法犯罪</t>
  </si>
  <si>
    <t>紧盯命案积案、多发性侵财案件、电信网络诈骗案件、外流贩毒等，全面强化社会治安控制力度和打击力度，着眼“一地三县六区”目标，持续推进各项专项行动，强化情报线索收集研判，始终保持严打高压的态势，持续巩固反诈和外流贩毒成效；全力防范社会稳定风险，坚守公共安全底线，保持严打态势，形成强大震慑，努力维护社会秩序。</t>
  </si>
  <si>
    <t>全力发挥公安新机制潜力</t>
  </si>
  <si>
    <t>深入挖掘“智慧派出所”“反诈联勤中心”的新应用、新战法，深入实施派出所三年行动计划，优化“一室两队”警务机制建设；加强基层保障，加快推进年度规划项目建设进度。</t>
  </si>
  <si>
    <t>打造特色公安品牌</t>
  </si>
  <si>
    <t>认真谋划，围绕“党建、生态、民生、旅游”等方面，整合特色党建、基础业务、队伍建设等资源力量，认真提炼总结亮点特色，内提能力、外树形象，在积极探索创建具有地域特色的“雪山生态警务”公安品牌上持续发力。</t>
  </si>
  <si>
    <t>深化学习力度，强化队伍管理</t>
  </si>
  <si>
    <t>坚持围绕“对党绝对忠诚”中心，把学深悟透党的二十大精神作为首要政治任务，扎实开展学习贯彻习近平新时代中国特色社会主义思想主题教育，切实转化好理论成果，以理论指导工作实践，确保党的二十大精神具体化、实践化、行动化，全方位强化统筹领导、推动指导、问效督导，以钉钉子精神确保各项决策部署落地生根，依托全警实战大练兵，实现综合素质大提升，常态化开展党风廉政教育和队伍纪律管理，严肃警风警纪，确保队伍忠诚担当作为。</t>
  </si>
  <si>
    <t>锤造过硬本领，锻造公安铁军</t>
  </si>
  <si>
    <t>坚持做精机关、做优警种、做强基层、做实基础，进一步优化职能配置、提升警力资源使用效能，制定责任清单，构建职能科学、指挥顺畅、运行高效的警务管理体系，推进民辅警岗位专业练兵常态化，全面提升综合能力和实战能力，锻造黑水公安铁军。</t>
  </si>
  <si>
    <t>全力做好各类安保维稳任务</t>
  </si>
  <si>
    <t>按照中央省、州、县各项决策安保部署，坚决做好重点维稳节点、重大安保活动和重要节假日安保维稳工作，坚决管住人、控住事，全面开展辖区治安整治，加大违法犯罪查处打击力度，确保圆满完成各项安保维稳工作任务</t>
  </si>
  <si>
    <t>部
门
整
体
绩
效
情
况</t>
  </si>
  <si>
    <t>年度绩效指标</t>
  </si>
  <si>
    <t xml:space="preserve"> 三级指标</t>
  </si>
  <si>
    <t>绩效指标性质</t>
  </si>
  <si>
    <t>绩效指标值</t>
  </si>
  <si>
    <t>绩效度量单位</t>
  </si>
  <si>
    <t>公安机关业务装备购置数量</t>
  </si>
  <si>
    <t>≤</t>
  </si>
  <si>
    <t>400</t>
  </si>
  <si>
    <t>件</t>
  </si>
  <si>
    <t>5</t>
  </si>
  <si>
    <t>加强公安工作宣传力度</t>
  </si>
  <si>
    <t>≥</t>
  </si>
  <si>
    <t>场次</t>
  </si>
  <si>
    <t>派出所新建项目数量</t>
  </si>
  <si>
    <t>1</t>
  </si>
  <si>
    <t>个</t>
  </si>
  <si>
    <t>派驻派出所数量</t>
  </si>
  <si>
    <t>8</t>
  </si>
  <si>
    <t>深化学习，强化队伍管理覆盖率</t>
  </si>
  <si>
    <t>96</t>
  </si>
  <si>
    <t>支持市县公安机关办案（业务）数量</t>
  </si>
  <si>
    <t>8000</t>
  </si>
  <si>
    <t>质量指标</t>
  </si>
  <si>
    <t>各项开支符合审批程序及内控要求，信息采集完整及时</t>
  </si>
  <si>
    <t>公安机关案件破案率</t>
  </si>
  <si>
    <t>装备质量、派出所新建验收合格率</t>
  </si>
  <si>
    <t>时效指标</t>
  </si>
  <si>
    <t>案件（业务）办结及时率</t>
  </si>
  <si>
    <t>各项工作有序开展，资金按进度完成</t>
  </si>
  <si>
    <t>定性</t>
  </si>
  <si>
    <t>资金按季度完成支付</t>
  </si>
  <si>
    <t>装备采购及项目实施进度及时率</t>
  </si>
  <si>
    <t>促进改善办案基础设施和办案条件</t>
  </si>
  <si>
    <t>95</t>
  </si>
  <si>
    <t>社会治安秩序良好，社会和谐稳定，人民安全感增强</t>
  </si>
  <si>
    <t>提升人民群众普法、守法、用法的法律意识</t>
  </si>
  <si>
    <t>满意度指标</t>
  </si>
  <si>
    <t>服务对象满意度指标</t>
  </si>
  <si>
    <t>人民群众对社会治安满意度提升，安居乐业，县委县政府对公安工作满意，人民警察职业荣誉感提升</t>
  </si>
  <si>
    <t>办案人员满意度</t>
  </si>
  <si>
    <t>其他说明</t>
  </si>
</sst>
</file>

<file path=xl/styles.xml><?xml version="1.0" encoding="utf-8"?>
<styleSheet xmlns="http://schemas.openxmlformats.org/spreadsheetml/2006/main">
  <numFmts count="6">
    <numFmt numFmtId="176" formatCode="yyyy&quot;年&quot;mm&quot;月&quot;dd&quot;日&quot;"/>
    <numFmt numFmtId="41" formatCode="_ * #,##0_ ;_ * \-#,##0_ ;_ * &quot;-&quot;_ ;_ @_ "/>
    <numFmt numFmtId="177" formatCode="0.00_);[Red]\(0.00\)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9">
    <font>
      <sz val="11"/>
      <color rgb="FF000000"/>
      <name val="宋体"/>
      <charset val="134"/>
    </font>
    <font>
      <b/>
      <sz val="16"/>
      <color theme="0" tint="-0.499984740745262"/>
      <name val="微软雅黑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4"/>
      <color theme="0" tint="-0.499984740745262"/>
      <name val="微软雅黑"/>
      <charset val="134"/>
    </font>
    <font>
      <b/>
      <sz val="11"/>
      <color indexed="10"/>
      <name val="宋体"/>
      <charset val="134"/>
    </font>
    <font>
      <b/>
      <sz val="15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12"/>
      <name val="方正黑体简体"/>
      <charset val="134"/>
    </font>
    <font>
      <sz val="9"/>
      <name val="simhei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rgb="FF000000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b/>
      <sz val="48"/>
      <color rgb="FF000000"/>
      <name val="方正黑体_GBK"/>
      <charset val="134"/>
    </font>
    <font>
      <b/>
      <sz val="36"/>
      <color rgb="FF000000"/>
      <name val="方正黑体_GBK"/>
      <charset val="134"/>
    </font>
    <font>
      <b/>
      <sz val="22"/>
      <color rgb="FF000000"/>
      <name val="宋体"/>
      <charset val="134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0000"/>
      <name val="等线"/>
      <charset val="134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FF2F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28" fillId="0" borderId="0" applyFon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5" fillId="7" borderId="28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15" borderId="31" applyNumberFormat="0" applyFont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29" fillId="0" borderId="27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5" borderId="29" applyNumberFormat="0" applyAlignment="0" applyProtection="0">
      <alignment vertical="center"/>
    </xf>
    <xf numFmtId="0" fontId="33" fillId="5" borderId="28" applyNumberFormat="0" applyAlignment="0" applyProtection="0">
      <alignment vertical="center"/>
    </xf>
    <xf numFmtId="0" fontId="46" fillId="24" borderId="32" applyNumberFormat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8" fillId="0" borderId="34" applyNumberFormat="0" applyFill="0" applyAlignment="0" applyProtection="0">
      <alignment vertical="center"/>
    </xf>
    <xf numFmtId="0" fontId="47" fillId="0" borderId="33" applyNumberFormat="0" applyFill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149"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0" borderId="4" xfId="49" applyFont="1" applyFill="1" applyBorder="1" applyAlignment="1">
      <alignment horizontal="center" vertical="center" wrapText="1"/>
    </xf>
    <xf numFmtId="0" fontId="4" fillId="2" borderId="4" xfId="49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3" fillId="0" borderId="5" xfId="49" applyFont="1" applyFill="1" applyBorder="1" applyAlignment="1">
      <alignment horizontal="center" vertical="center" wrapText="1"/>
    </xf>
    <xf numFmtId="0" fontId="4" fillId="2" borderId="5" xfId="49" applyFont="1" applyFill="1" applyBorder="1" applyAlignment="1">
      <alignment horizontal="center" vertical="center" wrapText="1"/>
    </xf>
    <xf numFmtId="177" fontId="3" fillId="2" borderId="5" xfId="49" applyNumberFormat="1" applyFont="1" applyFill="1" applyBorder="1" applyAlignment="1">
      <alignment horizontal="right" vertical="center" wrapText="1"/>
    </xf>
    <xf numFmtId="177" fontId="3" fillId="0" borderId="5" xfId="49" applyNumberFormat="1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top" wrapText="1"/>
    </xf>
    <xf numFmtId="0" fontId="1" fillId="2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right" vertical="center" wrapText="1"/>
    </xf>
    <xf numFmtId="0" fontId="7" fillId="2" borderId="13" xfId="0" applyFont="1" applyFill="1" applyBorder="1" applyAlignment="1">
      <alignment horizontal="right" vertical="center" wrapText="1"/>
    </xf>
    <xf numFmtId="177" fontId="3" fillId="0" borderId="5" xfId="49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8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9" fillId="3" borderId="16" xfId="0" applyFont="1" applyFill="1" applyBorder="1" applyAlignment="1">
      <alignment horizontal="center" vertical="center"/>
    </xf>
    <xf numFmtId="4" fontId="9" fillId="3" borderId="16" xfId="0" applyNumberFormat="1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left" vertical="center" wrapText="1"/>
    </xf>
    <xf numFmtId="4" fontId="10" fillId="0" borderId="16" xfId="0" applyNumberFormat="1" applyFont="1" applyBorder="1" applyAlignment="1">
      <alignment horizontal="right" vertical="center" wrapText="1"/>
    </xf>
    <xf numFmtId="0" fontId="10" fillId="0" borderId="16" xfId="0" applyFont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0" fillId="0" borderId="15" xfId="0" applyBorder="1" applyAlignment="1">
      <alignment horizontal="right" vertical="center" wrapText="1"/>
    </xf>
    <xf numFmtId="0" fontId="11" fillId="0" borderId="14" xfId="0" applyFont="1" applyBorder="1" applyAlignment="1">
      <alignment vertical="center"/>
    </xf>
    <xf numFmtId="0" fontId="12" fillId="0" borderId="14" xfId="0" applyFont="1" applyFill="1" applyBorder="1" applyAlignment="1">
      <alignment vertical="center"/>
    </xf>
    <xf numFmtId="0" fontId="13" fillId="0" borderId="0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4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vertical="center"/>
    </xf>
    <xf numFmtId="0" fontId="15" fillId="0" borderId="15" xfId="0" applyFont="1" applyBorder="1" applyAlignment="1">
      <alignment horizontal="left" vertical="center"/>
    </xf>
    <xf numFmtId="0" fontId="11" fillId="0" borderId="20" xfId="0" applyFont="1" applyBorder="1" applyAlignment="1">
      <alignment vertical="center"/>
    </xf>
    <xf numFmtId="0" fontId="16" fillId="0" borderId="5" xfId="0" applyFont="1" applyFill="1" applyBorder="1" applyAlignment="1">
      <alignment horizontal="center" vertical="center"/>
    </xf>
    <xf numFmtId="0" fontId="11" fillId="0" borderId="20" xfId="0" applyFont="1" applyBorder="1" applyAlignment="1">
      <alignment vertical="center" wrapText="1"/>
    </xf>
    <xf numFmtId="0" fontId="17" fillId="0" borderId="20" xfId="0" applyFont="1" applyBorder="1" applyAlignment="1">
      <alignment vertical="center"/>
    </xf>
    <xf numFmtId="4" fontId="16" fillId="0" borderId="5" xfId="0" applyNumberFormat="1" applyFont="1" applyFill="1" applyBorder="1" applyAlignment="1">
      <alignment horizontal="right" vertical="center"/>
    </xf>
    <xf numFmtId="0" fontId="15" fillId="0" borderId="5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center" vertical="center"/>
    </xf>
    <xf numFmtId="4" fontId="15" fillId="0" borderId="5" xfId="0" applyNumberFormat="1" applyFont="1" applyFill="1" applyBorder="1" applyAlignment="1">
      <alignment horizontal="right" vertical="center"/>
    </xf>
    <xf numFmtId="0" fontId="11" fillId="0" borderId="21" xfId="0" applyFont="1" applyBorder="1" applyAlignment="1">
      <alignment vertical="center"/>
    </xf>
    <xf numFmtId="0" fontId="11" fillId="0" borderId="21" xfId="0" applyFont="1" applyBorder="1" applyAlignment="1">
      <alignment vertical="center" wrapText="1"/>
    </xf>
    <xf numFmtId="0" fontId="15" fillId="0" borderId="14" xfId="0" applyFont="1" applyBorder="1" applyAlignment="1">
      <alignment horizontal="right" vertical="center" wrapText="1"/>
    </xf>
    <xf numFmtId="0" fontId="15" fillId="0" borderId="15" xfId="0" applyFont="1" applyFill="1" applyBorder="1" applyAlignment="1">
      <alignment horizontal="right" vertical="center"/>
    </xf>
    <xf numFmtId="0" fontId="11" fillId="0" borderId="22" xfId="0" applyFont="1" applyBorder="1" applyAlignment="1">
      <alignment vertical="center"/>
    </xf>
    <xf numFmtId="0" fontId="11" fillId="0" borderId="23" xfId="0" applyFont="1" applyBorder="1" applyAlignment="1">
      <alignment vertical="center"/>
    </xf>
    <xf numFmtId="0" fontId="11" fillId="0" borderId="23" xfId="0" applyFont="1" applyBorder="1" applyAlignment="1">
      <alignment vertical="center" wrapText="1"/>
    </xf>
    <xf numFmtId="0" fontId="17" fillId="0" borderId="23" xfId="0" applyFont="1" applyBorder="1" applyAlignment="1">
      <alignment vertical="center" wrapText="1"/>
    </xf>
    <xf numFmtId="0" fontId="11" fillId="0" borderId="24" xfId="0" applyFont="1" applyBorder="1" applyAlignment="1">
      <alignment vertical="center" wrapText="1"/>
    </xf>
    <xf numFmtId="0" fontId="15" fillId="0" borderId="15" xfId="0" applyFont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11" fillId="0" borderId="14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0" fontId="15" fillId="0" borderId="14" xfId="0" applyFont="1" applyFill="1" applyBorder="1" applyAlignment="1">
      <alignment horizontal="right" vertical="center" wrapText="1"/>
    </xf>
    <xf numFmtId="0" fontId="11" fillId="0" borderId="20" xfId="0" applyFont="1" applyFill="1" applyBorder="1" applyAlignment="1">
      <alignment vertical="center"/>
    </xf>
    <xf numFmtId="0" fontId="14" fillId="0" borderId="14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0" fontId="11" fillId="0" borderId="22" xfId="0" applyFont="1" applyFill="1" applyBorder="1" applyAlignment="1">
      <alignment vertical="center"/>
    </xf>
    <xf numFmtId="0" fontId="11" fillId="0" borderId="20" xfId="0" applyFont="1" applyFill="1" applyBorder="1" applyAlignment="1">
      <alignment vertical="center" wrapText="1"/>
    </xf>
    <xf numFmtId="0" fontId="11" fillId="0" borderId="23" xfId="0" applyFont="1" applyFill="1" applyBorder="1" applyAlignment="1">
      <alignment vertical="center"/>
    </xf>
    <xf numFmtId="0" fontId="11" fillId="0" borderId="23" xfId="0" applyFont="1" applyFill="1" applyBorder="1" applyAlignment="1">
      <alignment vertical="center" wrapText="1"/>
    </xf>
    <xf numFmtId="0" fontId="17" fillId="0" borderId="20" xfId="0" applyFont="1" applyFill="1" applyBorder="1" applyAlignment="1">
      <alignment vertical="center"/>
    </xf>
    <xf numFmtId="0" fontId="17" fillId="0" borderId="23" xfId="0" applyFont="1" applyFill="1" applyBorder="1" applyAlignment="1">
      <alignment vertical="center" wrapText="1"/>
    </xf>
    <xf numFmtId="0" fontId="11" fillId="0" borderId="21" xfId="0" applyFont="1" applyFill="1" applyBorder="1" applyAlignment="1">
      <alignment vertical="center"/>
    </xf>
    <xf numFmtId="0" fontId="11" fillId="0" borderId="21" xfId="0" applyFont="1" applyFill="1" applyBorder="1" applyAlignment="1">
      <alignment vertical="center" wrapText="1"/>
    </xf>
    <xf numFmtId="0" fontId="11" fillId="0" borderId="24" xfId="0" applyFont="1" applyFill="1" applyBorder="1" applyAlignment="1">
      <alignment vertical="center" wrapText="1"/>
    </xf>
    <xf numFmtId="0" fontId="15" fillId="0" borderId="14" xfId="0" applyFont="1" applyFill="1" applyBorder="1" applyAlignment="1">
      <alignment vertical="center"/>
    </xf>
    <xf numFmtId="0" fontId="18" fillId="0" borderId="14" xfId="0" applyFont="1" applyFill="1" applyBorder="1" applyAlignment="1">
      <alignment vertical="center" wrapText="1"/>
    </xf>
    <xf numFmtId="0" fontId="19" fillId="0" borderId="14" xfId="0" applyFont="1" applyFill="1" applyBorder="1" applyAlignment="1">
      <alignment horizontal="right" vertical="center" wrapText="1"/>
    </xf>
    <xf numFmtId="0" fontId="18" fillId="0" borderId="23" xfId="0" applyFont="1" applyFill="1" applyBorder="1" applyAlignment="1">
      <alignment vertical="center" wrapText="1"/>
    </xf>
    <xf numFmtId="0" fontId="0" fillId="0" borderId="0" xfId="0" applyFill="1" applyAlignment="1">
      <alignment horizontal="left" vertical="center"/>
    </xf>
    <xf numFmtId="0" fontId="13" fillId="0" borderId="0" xfId="0" applyFont="1" applyFill="1" applyBorder="1" applyAlignment="1">
      <alignment horizontal="left" vertical="center" wrapText="1"/>
    </xf>
    <xf numFmtId="0" fontId="14" fillId="0" borderId="14" xfId="0" applyFont="1" applyFill="1" applyBorder="1" applyAlignment="1">
      <alignment horizontal="left" vertical="center"/>
    </xf>
    <xf numFmtId="0" fontId="11" fillId="0" borderId="21" xfId="0" applyFont="1" applyFill="1" applyBorder="1" applyAlignment="1">
      <alignment horizontal="left" vertical="center"/>
    </xf>
    <xf numFmtId="0" fontId="18" fillId="0" borderId="14" xfId="0" applyFont="1" applyFill="1" applyBorder="1" applyAlignment="1">
      <alignment horizontal="left" vertical="center" wrapText="1"/>
    </xf>
    <xf numFmtId="0" fontId="18" fillId="0" borderId="15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left" vertical="center" wrapText="1"/>
    </xf>
    <xf numFmtId="49" fontId="16" fillId="0" borderId="5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49" fontId="15" fillId="0" borderId="5" xfId="0" applyNumberFormat="1" applyFont="1" applyFill="1" applyBorder="1" applyAlignment="1">
      <alignment horizontal="center" vertical="center"/>
    </xf>
    <xf numFmtId="0" fontId="18" fillId="0" borderId="21" xfId="0" applyFont="1" applyFill="1" applyBorder="1" applyAlignment="1">
      <alignment vertical="center" wrapText="1"/>
    </xf>
    <xf numFmtId="43" fontId="18" fillId="0" borderId="14" xfId="0" applyNumberFormat="1" applyFont="1" applyFill="1" applyBorder="1" applyAlignment="1">
      <alignment vertical="center" wrapText="1"/>
    </xf>
    <xf numFmtId="0" fontId="11" fillId="0" borderId="15" xfId="0" applyFont="1" applyFill="1" applyBorder="1" applyAlignment="1">
      <alignment vertical="center" wrapText="1"/>
    </xf>
    <xf numFmtId="0" fontId="15" fillId="0" borderId="0" xfId="0" applyFont="1" applyFill="1" applyAlignment="1">
      <alignment vertical="center"/>
    </xf>
    <xf numFmtId="0" fontId="18" fillId="0" borderId="20" xfId="0" applyFont="1" applyFill="1" applyBorder="1" applyAlignment="1">
      <alignment vertical="center" wrapText="1"/>
    </xf>
    <xf numFmtId="0" fontId="18" fillId="0" borderId="22" xfId="0" applyFont="1" applyFill="1" applyBorder="1" applyAlignment="1">
      <alignment vertical="center" wrapText="1"/>
    </xf>
    <xf numFmtId="0" fontId="18" fillId="0" borderId="24" xfId="0" applyFont="1" applyFill="1" applyBorder="1" applyAlignment="1">
      <alignment vertical="center" wrapText="1"/>
    </xf>
    <xf numFmtId="0" fontId="19" fillId="0" borderId="20" xfId="0" applyFont="1" applyFill="1" applyBorder="1" applyAlignment="1">
      <alignment vertical="center"/>
    </xf>
    <xf numFmtId="0" fontId="18" fillId="0" borderId="14" xfId="0" applyFont="1" applyFill="1" applyBorder="1" applyAlignment="1">
      <alignment vertical="center"/>
    </xf>
    <xf numFmtId="0" fontId="19" fillId="0" borderId="14" xfId="0" applyFont="1" applyFill="1" applyBorder="1" applyAlignment="1">
      <alignment horizontal="right" vertical="center"/>
    </xf>
    <xf numFmtId="0" fontId="18" fillId="0" borderId="20" xfId="0" applyFont="1" applyFill="1" applyBorder="1" applyAlignment="1">
      <alignment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right" vertical="center"/>
    </xf>
    <xf numFmtId="0" fontId="18" fillId="0" borderId="21" xfId="0" applyFont="1" applyFill="1" applyBorder="1" applyAlignment="1">
      <alignment vertical="center"/>
    </xf>
    <xf numFmtId="0" fontId="18" fillId="0" borderId="25" xfId="0" applyFont="1" applyFill="1" applyBorder="1" applyAlignment="1">
      <alignment vertical="center" wrapText="1"/>
    </xf>
    <xf numFmtId="0" fontId="19" fillId="0" borderId="0" xfId="0" applyFont="1" applyFill="1" applyAlignment="1">
      <alignment vertical="center"/>
    </xf>
    <xf numFmtId="0" fontId="18" fillId="0" borderId="26" xfId="0" applyFont="1" applyFill="1" applyBorder="1" applyAlignment="1">
      <alignment vertical="center" wrapText="1"/>
    </xf>
    <xf numFmtId="0" fontId="11" fillId="0" borderId="14" xfId="0" applyFont="1" applyFill="1" applyBorder="1" applyAlignment="1">
      <alignment vertical="center" wrapText="1"/>
    </xf>
    <xf numFmtId="0" fontId="15" fillId="0" borderId="15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12" fillId="0" borderId="20" xfId="0" applyFont="1" applyFill="1" applyBorder="1" applyAlignment="1">
      <alignment vertical="center"/>
    </xf>
    <xf numFmtId="0" fontId="12" fillId="0" borderId="23" xfId="0" applyFont="1" applyFill="1" applyBorder="1" applyAlignment="1">
      <alignment vertical="center" wrapText="1"/>
    </xf>
    <xf numFmtId="0" fontId="19" fillId="0" borderId="15" xfId="0" applyFont="1" applyFill="1" applyBorder="1" applyAlignment="1">
      <alignment horizontal="center" vertical="center"/>
    </xf>
    <xf numFmtId="0" fontId="22" fillId="0" borderId="23" xfId="0" applyFont="1" applyFill="1" applyBorder="1" applyAlignment="1">
      <alignment vertical="center" wrapText="1"/>
    </xf>
    <xf numFmtId="0" fontId="22" fillId="0" borderId="20" xfId="0" applyFont="1" applyFill="1" applyBorder="1" applyAlignment="1">
      <alignment vertical="center" wrapText="1"/>
    </xf>
    <xf numFmtId="0" fontId="22" fillId="0" borderId="5" xfId="0" applyFont="1" applyFill="1" applyBorder="1" applyAlignment="1">
      <alignment vertical="center" wrapText="1"/>
    </xf>
    <xf numFmtId="0" fontId="23" fillId="0" borderId="20" xfId="0" applyFont="1" applyFill="1" applyBorder="1" applyAlignment="1">
      <alignment vertical="center" wrapText="1"/>
    </xf>
    <xf numFmtId="0" fontId="23" fillId="0" borderId="23" xfId="0" applyFont="1" applyFill="1" applyBorder="1" applyAlignment="1">
      <alignment vertical="center" wrapText="1"/>
    </xf>
    <xf numFmtId="0" fontId="22" fillId="0" borderId="21" xfId="0" applyFont="1" applyFill="1" applyBorder="1" applyAlignment="1">
      <alignment vertical="center" wrapText="1"/>
    </xf>
    <xf numFmtId="0" fontId="24" fillId="0" borderId="0" xfId="0" applyFont="1" applyFill="1" applyAlignment="1">
      <alignment vertical="center"/>
    </xf>
    <xf numFmtId="0" fontId="25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176" fontId="27" fillId="0" borderId="0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view="pageBreakPreview" zoomScaleNormal="100" zoomScaleSheetLayoutView="100" workbookViewId="0">
      <selection activeCell="A1" sqref="A1"/>
    </sheetView>
  </sheetViews>
  <sheetFormatPr defaultColWidth="9" defaultRowHeight="15.6" outlineLevelRow="2"/>
  <cols>
    <col min="1" max="1" width="123.138888888889" style="145" customWidth="1"/>
    <col min="2" max="16384" width="9" style="145"/>
  </cols>
  <sheetData>
    <row r="1" ht="165" customHeight="1" spans="1:1">
      <c r="A1" s="146" t="s">
        <v>0</v>
      </c>
    </row>
    <row r="2" ht="119" customHeight="1" spans="1:1">
      <c r="A2" s="147" t="s">
        <v>1</v>
      </c>
    </row>
    <row r="3" ht="109" customHeight="1" spans="1:1">
      <c r="A3" s="148">
        <v>45365</v>
      </c>
    </row>
  </sheetData>
  <printOptions horizontalCentered="1"/>
  <pageMargins left="0.588888888888889" right="0.588888888888889" top="2.75416666666667" bottom="0.785416666666667" header="0.499305555555556" footer="0.499305555555556"/>
  <pageSetup paperSize="9" scale="9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C6" sqref="C6"/>
    </sheetView>
  </sheetViews>
  <sheetFormatPr defaultColWidth="10" defaultRowHeight="14.4" outlineLevelCol="5"/>
  <cols>
    <col min="1" max="1" width="1.57407407407407" style="84" customWidth="1"/>
    <col min="2" max="2" width="42.5740740740741" style="84" customWidth="1"/>
    <col min="3" max="3" width="16.5740740740741" style="84" customWidth="1"/>
    <col min="4" max="4" width="42.5740740740741" style="84" customWidth="1"/>
    <col min="5" max="5" width="16.5740740740741" style="84" customWidth="1"/>
    <col min="6" max="6" width="1.57407407407407" style="84" customWidth="1"/>
    <col min="7" max="11" width="9.71296296296296" style="84" customWidth="1"/>
    <col min="12" max="16384" width="10" style="84"/>
  </cols>
  <sheetData>
    <row r="1" s="135" customFormat="1" ht="24.95" customHeight="1" spans="1:6">
      <c r="A1" s="136"/>
      <c r="B1" s="58" t="s">
        <v>2</v>
      </c>
      <c r="D1" s="58"/>
      <c r="E1" s="58"/>
      <c r="F1" s="137" t="s">
        <v>3</v>
      </c>
    </row>
    <row r="2" ht="22.9" customHeight="1" spans="1:6">
      <c r="A2" s="125"/>
      <c r="B2" s="126" t="s">
        <v>4</v>
      </c>
      <c r="C2" s="126"/>
      <c r="D2" s="126"/>
      <c r="E2" s="126"/>
      <c r="F2" s="104"/>
    </row>
    <row r="3" ht="19.5" customHeight="1" spans="1:6">
      <c r="A3" s="125"/>
      <c r="B3" s="91" t="s">
        <v>5</v>
      </c>
      <c r="D3" s="86"/>
      <c r="E3" s="138" t="s">
        <v>6</v>
      </c>
      <c r="F3" s="104"/>
    </row>
    <row r="4" ht="26.1" customHeight="1" spans="1:6">
      <c r="A4" s="125"/>
      <c r="B4" s="65" t="s">
        <v>7</v>
      </c>
      <c r="C4" s="65"/>
      <c r="D4" s="65" t="s">
        <v>8</v>
      </c>
      <c r="E4" s="65"/>
      <c r="F4" s="104"/>
    </row>
    <row r="5" ht="26.1" customHeight="1" spans="1:6">
      <c r="A5" s="125"/>
      <c r="B5" s="65" t="s">
        <v>9</v>
      </c>
      <c r="C5" s="65" t="s">
        <v>10</v>
      </c>
      <c r="D5" s="65" t="s">
        <v>9</v>
      </c>
      <c r="E5" s="65" t="s">
        <v>10</v>
      </c>
      <c r="F5" s="104"/>
    </row>
    <row r="6" ht="26.1" customHeight="1" spans="1:6">
      <c r="A6" s="88"/>
      <c r="B6" s="69" t="s">
        <v>11</v>
      </c>
      <c r="C6" s="71">
        <v>46264684.2</v>
      </c>
      <c r="D6" s="69" t="s">
        <v>12</v>
      </c>
      <c r="E6" s="71"/>
      <c r="F6" s="95"/>
    </row>
    <row r="7" ht="26.1" customHeight="1" spans="1:6">
      <c r="A7" s="88"/>
      <c r="B7" s="69" t="s">
        <v>13</v>
      </c>
      <c r="C7" s="71"/>
      <c r="D7" s="69" t="s">
        <v>14</v>
      </c>
      <c r="E7" s="71"/>
      <c r="F7" s="95"/>
    </row>
    <row r="8" ht="26.1" customHeight="1" spans="1:6">
      <c r="A8" s="88"/>
      <c r="B8" s="69" t="s">
        <v>15</v>
      </c>
      <c r="C8" s="71"/>
      <c r="D8" s="69" t="s">
        <v>16</v>
      </c>
      <c r="E8" s="71"/>
      <c r="F8" s="95"/>
    </row>
    <row r="9" ht="26.1" customHeight="1" spans="1:6">
      <c r="A9" s="88"/>
      <c r="B9" s="69" t="s">
        <v>17</v>
      </c>
      <c r="C9" s="71"/>
      <c r="D9" s="69" t="s">
        <v>18</v>
      </c>
      <c r="E9" s="71">
        <f>C6-E13-E15-E25</f>
        <v>33967258.27</v>
      </c>
      <c r="F9" s="95"/>
    </row>
    <row r="10" ht="26.1" customHeight="1" spans="1:6">
      <c r="A10" s="88"/>
      <c r="B10" s="69" t="s">
        <v>19</v>
      </c>
      <c r="C10" s="71"/>
      <c r="D10" s="69" t="s">
        <v>20</v>
      </c>
      <c r="E10" s="71"/>
      <c r="F10" s="95"/>
    </row>
    <row r="11" ht="26.1" customHeight="1" spans="1:6">
      <c r="A11" s="88"/>
      <c r="B11" s="69" t="s">
        <v>21</v>
      </c>
      <c r="C11" s="71"/>
      <c r="D11" s="69" t="s">
        <v>22</v>
      </c>
      <c r="E11" s="71"/>
      <c r="F11" s="95"/>
    </row>
    <row r="12" ht="26.1" customHeight="1" spans="1:6">
      <c r="A12" s="88"/>
      <c r="B12" s="69"/>
      <c r="C12" s="71"/>
      <c r="D12" s="69" t="s">
        <v>23</v>
      </c>
      <c r="E12" s="71"/>
      <c r="F12" s="95"/>
    </row>
    <row r="13" ht="26.1" customHeight="1" spans="1:6">
      <c r="A13" s="88"/>
      <c r="B13" s="69"/>
      <c r="C13" s="71"/>
      <c r="D13" s="69" t="s">
        <v>24</v>
      </c>
      <c r="E13" s="71">
        <v>6533497.62</v>
      </c>
      <c r="F13" s="95"/>
    </row>
    <row r="14" ht="26.1" customHeight="1" spans="1:6">
      <c r="A14" s="88"/>
      <c r="B14" s="69"/>
      <c r="C14" s="71"/>
      <c r="D14" s="69" t="s">
        <v>25</v>
      </c>
      <c r="E14" s="71"/>
      <c r="F14" s="95"/>
    </row>
    <row r="15" ht="26.1" customHeight="1" spans="1:6">
      <c r="A15" s="88"/>
      <c r="B15" s="69"/>
      <c r="C15" s="71"/>
      <c r="D15" s="69" t="s">
        <v>26</v>
      </c>
      <c r="E15" s="71">
        <v>2409843.5</v>
      </c>
      <c r="F15" s="95"/>
    </row>
    <row r="16" ht="26.1" customHeight="1" spans="1:6">
      <c r="A16" s="88"/>
      <c r="B16" s="69"/>
      <c r="C16" s="71"/>
      <c r="D16" s="69" t="s">
        <v>27</v>
      </c>
      <c r="E16" s="71"/>
      <c r="F16" s="95"/>
    </row>
    <row r="17" ht="26.1" customHeight="1" spans="1:6">
      <c r="A17" s="88"/>
      <c r="B17" s="69"/>
      <c r="C17" s="71"/>
      <c r="D17" s="69" t="s">
        <v>28</v>
      </c>
      <c r="E17" s="71"/>
      <c r="F17" s="95"/>
    </row>
    <row r="18" ht="26.1" customHeight="1" spans="1:6">
      <c r="A18" s="88"/>
      <c r="B18" s="69"/>
      <c r="C18" s="71"/>
      <c r="D18" s="69" t="s">
        <v>29</v>
      </c>
      <c r="E18" s="71"/>
      <c r="F18" s="95"/>
    </row>
    <row r="19" ht="26.1" customHeight="1" spans="1:6">
      <c r="A19" s="88"/>
      <c r="B19" s="69"/>
      <c r="C19" s="71"/>
      <c r="D19" s="69" t="s">
        <v>30</v>
      </c>
      <c r="E19" s="71"/>
      <c r="F19" s="95"/>
    </row>
    <row r="20" ht="26.1" customHeight="1" spans="1:6">
      <c r="A20" s="88"/>
      <c r="B20" s="69"/>
      <c r="C20" s="71"/>
      <c r="D20" s="69" t="s">
        <v>31</v>
      </c>
      <c r="E20" s="71"/>
      <c r="F20" s="95"/>
    </row>
    <row r="21" ht="26.1" customHeight="1" spans="1:6">
      <c r="A21" s="88"/>
      <c r="B21" s="69"/>
      <c r="C21" s="71"/>
      <c r="D21" s="69" t="s">
        <v>32</v>
      </c>
      <c r="E21" s="71"/>
      <c r="F21" s="95"/>
    </row>
    <row r="22" ht="26.1" customHeight="1" spans="1:6">
      <c r="A22" s="88"/>
      <c r="B22" s="69"/>
      <c r="C22" s="71"/>
      <c r="D22" s="69" t="s">
        <v>33</v>
      </c>
      <c r="E22" s="71"/>
      <c r="F22" s="95"/>
    </row>
    <row r="23" ht="26.1" customHeight="1" spans="1:6">
      <c r="A23" s="88"/>
      <c r="B23" s="69"/>
      <c r="C23" s="71"/>
      <c r="D23" s="69" t="s">
        <v>34</v>
      </c>
      <c r="E23" s="71"/>
      <c r="F23" s="95"/>
    </row>
    <row r="24" ht="26.1" customHeight="1" spans="1:6">
      <c r="A24" s="88"/>
      <c r="B24" s="69"/>
      <c r="C24" s="71"/>
      <c r="D24" s="69" t="s">
        <v>35</v>
      </c>
      <c r="E24" s="71"/>
      <c r="F24" s="95"/>
    </row>
    <row r="25" ht="26.1" customHeight="1" spans="1:6">
      <c r="A25" s="88"/>
      <c r="B25" s="69"/>
      <c r="C25" s="71"/>
      <c r="D25" s="69" t="s">
        <v>36</v>
      </c>
      <c r="E25" s="71">
        <v>3354084.81</v>
      </c>
      <c r="F25" s="95"/>
    </row>
    <row r="26" ht="26.1" customHeight="1" spans="1:6">
      <c r="A26" s="88"/>
      <c r="B26" s="69"/>
      <c r="C26" s="71"/>
      <c r="D26" s="69" t="s">
        <v>37</v>
      </c>
      <c r="E26" s="71"/>
      <c r="F26" s="95"/>
    </row>
    <row r="27" ht="26.1" customHeight="1" spans="1:6">
      <c r="A27" s="88"/>
      <c r="B27" s="69"/>
      <c r="C27" s="71"/>
      <c r="D27" s="69" t="s">
        <v>38</v>
      </c>
      <c r="E27" s="71"/>
      <c r="F27" s="95"/>
    </row>
    <row r="28" ht="26.1" customHeight="1" spans="1:6">
      <c r="A28" s="88"/>
      <c r="B28" s="69"/>
      <c r="C28" s="71"/>
      <c r="D28" s="69" t="s">
        <v>39</v>
      </c>
      <c r="E28" s="71"/>
      <c r="F28" s="95"/>
    </row>
    <row r="29" ht="26.1" customHeight="1" spans="1:6">
      <c r="A29" s="88"/>
      <c r="B29" s="69"/>
      <c r="C29" s="71"/>
      <c r="D29" s="69" t="s">
        <v>40</v>
      </c>
      <c r="E29" s="71"/>
      <c r="F29" s="95"/>
    </row>
    <row r="30" ht="26.1" customHeight="1" spans="1:6">
      <c r="A30" s="88"/>
      <c r="B30" s="69"/>
      <c r="C30" s="71"/>
      <c r="D30" s="69" t="s">
        <v>41</v>
      </c>
      <c r="E30" s="71"/>
      <c r="F30" s="95"/>
    </row>
    <row r="31" ht="26.1" customHeight="1" spans="1:6">
      <c r="A31" s="88"/>
      <c r="B31" s="69"/>
      <c r="C31" s="71"/>
      <c r="D31" s="69" t="s">
        <v>42</v>
      </c>
      <c r="E31" s="71"/>
      <c r="F31" s="95"/>
    </row>
    <row r="32" ht="26.1" customHeight="1" spans="1:6">
      <c r="A32" s="88"/>
      <c r="B32" s="69"/>
      <c r="C32" s="71"/>
      <c r="D32" s="69" t="s">
        <v>43</v>
      </c>
      <c r="E32" s="71"/>
      <c r="F32" s="95"/>
    </row>
    <row r="33" ht="26.1" customHeight="1" spans="1:6">
      <c r="A33" s="88"/>
      <c r="B33" s="69"/>
      <c r="C33" s="71"/>
      <c r="D33" s="69" t="s">
        <v>44</v>
      </c>
      <c r="E33" s="71"/>
      <c r="F33" s="95"/>
    </row>
    <row r="34" ht="26.1" customHeight="1" spans="1:6">
      <c r="A34" s="88"/>
      <c r="B34" s="69"/>
      <c r="C34" s="71"/>
      <c r="D34" s="69" t="s">
        <v>45</v>
      </c>
      <c r="E34" s="71"/>
      <c r="F34" s="95"/>
    </row>
    <row r="35" ht="26.1" customHeight="1" spans="1:6">
      <c r="A35" s="88"/>
      <c r="B35" s="69"/>
      <c r="C35" s="71"/>
      <c r="D35" s="69" t="s">
        <v>46</v>
      </c>
      <c r="E35" s="71"/>
      <c r="F35" s="95"/>
    </row>
    <row r="36" ht="26.1" customHeight="1" spans="1:6">
      <c r="A36" s="96"/>
      <c r="B36" s="65" t="s">
        <v>47</v>
      </c>
      <c r="C36" s="68">
        <f>SUM(C6:C35)</f>
        <v>46264684.2</v>
      </c>
      <c r="D36" s="65" t="s">
        <v>48</v>
      </c>
      <c r="E36" s="68">
        <f>SUM(E6:E35)</f>
        <v>46264684.2</v>
      </c>
      <c r="F36" s="97"/>
    </row>
    <row r="37" ht="26.1" customHeight="1" spans="1:6">
      <c r="A37" s="88"/>
      <c r="B37" s="69" t="s">
        <v>49</v>
      </c>
      <c r="C37" s="71"/>
      <c r="D37" s="69" t="s">
        <v>50</v>
      </c>
      <c r="E37" s="71"/>
      <c r="F37" s="139"/>
    </row>
    <row r="38" ht="26.1" customHeight="1" spans="1:6">
      <c r="A38" s="140"/>
      <c r="B38" s="69" t="s">
        <v>51</v>
      </c>
      <c r="C38" s="71"/>
      <c r="D38" s="69" t="s">
        <v>52</v>
      </c>
      <c r="E38" s="71"/>
      <c r="F38" s="139"/>
    </row>
    <row r="39" ht="26.1" customHeight="1" spans="1:6">
      <c r="A39" s="140"/>
      <c r="B39" s="141"/>
      <c r="C39" s="141"/>
      <c r="D39" s="69" t="s">
        <v>53</v>
      </c>
      <c r="E39" s="71"/>
      <c r="F39" s="139"/>
    </row>
    <row r="40" ht="26.1" customHeight="1" spans="1:6">
      <c r="A40" s="142"/>
      <c r="B40" s="65" t="s">
        <v>54</v>
      </c>
      <c r="C40" s="68">
        <f>C36</f>
        <v>46264684.2</v>
      </c>
      <c r="D40" s="65" t="s">
        <v>55</v>
      </c>
      <c r="E40" s="68">
        <f>E36</f>
        <v>46264684.2</v>
      </c>
      <c r="F40" s="143"/>
    </row>
    <row r="41" ht="9.75" customHeight="1" spans="1:6">
      <c r="A41" s="129"/>
      <c r="B41" s="129"/>
      <c r="C41" s="144"/>
      <c r="D41" s="144"/>
      <c r="E41" s="129"/>
      <c r="F41" s="130"/>
    </row>
  </sheetData>
  <mergeCells count="4">
    <mergeCell ref="B2:E2"/>
    <mergeCell ref="B4:C4"/>
    <mergeCell ref="D4:E4"/>
    <mergeCell ref="A6:A35"/>
  </mergeCells>
  <printOptions horizontalCentered="1"/>
  <pageMargins left="0.982638888888889" right="0.982638888888889" top="0.982638888888889" bottom="0.982638888888889" header="0" footer="0"/>
  <pageSetup paperSize="9" scale="69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showZeros="0" workbookViewId="0">
      <pane ySplit="6" topLeftCell="A7" activePane="bottomLeft" state="frozen"/>
      <selection/>
      <selection pane="bottomLeft" activeCell="H9" sqref="H9"/>
    </sheetView>
  </sheetViews>
  <sheetFormatPr defaultColWidth="10" defaultRowHeight="14.4"/>
  <cols>
    <col min="1" max="1" width="1.57407407407407" style="84" customWidth="1"/>
    <col min="2" max="2" width="16.8611111111111" style="84" customWidth="1"/>
    <col min="3" max="3" width="41.1388888888889" style="84" customWidth="1"/>
    <col min="4" max="4" width="16.8611111111111" style="84" customWidth="1"/>
    <col min="5" max="5" width="13" style="84" customWidth="1"/>
    <col min="6" max="6" width="15.712962962963" style="84" customWidth="1"/>
    <col min="7" max="14" width="13" style="84" customWidth="1"/>
    <col min="15" max="15" width="1.57407407407407" style="84" customWidth="1"/>
    <col min="16" max="16" width="9.71296296296296" style="84" customWidth="1"/>
    <col min="17" max="16384" width="10" style="84"/>
  </cols>
  <sheetData>
    <row r="1" ht="24.95" customHeight="1" spans="1:15">
      <c r="A1" s="85"/>
      <c r="B1" s="58" t="s">
        <v>56</v>
      </c>
      <c r="C1" s="86"/>
      <c r="D1" s="133"/>
      <c r="E1" s="133"/>
      <c r="F1" s="133"/>
      <c r="G1" s="86"/>
      <c r="H1" s="86"/>
      <c r="I1" s="86"/>
      <c r="L1" s="86"/>
      <c r="M1" s="86"/>
      <c r="N1" s="87" t="s">
        <v>57</v>
      </c>
      <c r="O1" s="88"/>
    </row>
    <row r="2" ht="22.9" customHeight="1" spans="1:15">
      <c r="A2" s="85"/>
      <c r="B2" s="89" t="s">
        <v>58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8" t="s">
        <v>3</v>
      </c>
    </row>
    <row r="3" ht="19.5" customHeight="1" spans="1:15">
      <c r="A3" s="90"/>
      <c r="B3" s="91" t="s">
        <v>5</v>
      </c>
      <c r="C3" s="91"/>
      <c r="D3" s="90"/>
      <c r="E3" s="90"/>
      <c r="F3" s="117"/>
      <c r="G3" s="90"/>
      <c r="H3" s="117"/>
      <c r="I3" s="117"/>
      <c r="J3" s="117"/>
      <c r="K3" s="117"/>
      <c r="L3" s="117"/>
      <c r="M3" s="117"/>
      <c r="N3" s="134" t="s">
        <v>6</v>
      </c>
      <c r="O3" s="92"/>
    </row>
    <row r="4" ht="24.4" customHeight="1" spans="1:15">
      <c r="A4" s="93"/>
      <c r="B4" s="82" t="s">
        <v>9</v>
      </c>
      <c r="C4" s="82"/>
      <c r="D4" s="82" t="s">
        <v>59</v>
      </c>
      <c r="E4" s="82" t="s">
        <v>60</v>
      </c>
      <c r="F4" s="82" t="s">
        <v>61</v>
      </c>
      <c r="G4" s="82" t="s">
        <v>62</v>
      </c>
      <c r="H4" s="82" t="s">
        <v>63</v>
      </c>
      <c r="I4" s="82" t="s">
        <v>64</v>
      </c>
      <c r="J4" s="82" t="s">
        <v>65</v>
      </c>
      <c r="K4" s="82" t="s">
        <v>66</v>
      </c>
      <c r="L4" s="82" t="s">
        <v>67</v>
      </c>
      <c r="M4" s="82" t="s">
        <v>68</v>
      </c>
      <c r="N4" s="82" t="s">
        <v>69</v>
      </c>
      <c r="O4" s="95"/>
    </row>
    <row r="5" ht="24.4" customHeight="1" spans="1:15">
      <c r="A5" s="93"/>
      <c r="B5" s="82" t="s">
        <v>70</v>
      </c>
      <c r="C5" s="82" t="s">
        <v>71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95"/>
    </row>
    <row r="6" ht="24.4" customHeight="1" spans="1:15">
      <c r="A6" s="93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95"/>
    </row>
    <row r="7" ht="27" customHeight="1" spans="1:15">
      <c r="A7" s="96"/>
      <c r="B7" s="65"/>
      <c r="C7" s="65" t="s">
        <v>72</v>
      </c>
      <c r="D7" s="68">
        <f>SUM(D9,D13,D14,D15,D16,D17)</f>
        <v>46264684.2</v>
      </c>
      <c r="E7" s="68">
        <f>SUM(E9,E13,E14,E15,E16,E17)</f>
        <v>0</v>
      </c>
      <c r="F7" s="68">
        <f>SUM(F9,F13,F14,F15,F16,F17)</f>
        <v>46264684.2</v>
      </c>
      <c r="G7" s="68"/>
      <c r="H7" s="68"/>
      <c r="I7" s="68"/>
      <c r="J7" s="68"/>
      <c r="K7" s="68"/>
      <c r="L7" s="68"/>
      <c r="M7" s="68"/>
      <c r="N7" s="68"/>
      <c r="O7" s="97"/>
    </row>
    <row r="8" ht="27" customHeight="1" spans="1:15">
      <c r="A8" s="96"/>
      <c r="B8" s="65"/>
      <c r="C8" s="83" t="s">
        <v>0</v>
      </c>
      <c r="D8" s="68">
        <f>F8</f>
        <v>46264684.2</v>
      </c>
      <c r="E8" s="68"/>
      <c r="F8" s="68">
        <f>SUM(F9,F13,F14,F15,F16,F17)</f>
        <v>46264684.2</v>
      </c>
      <c r="G8" s="68"/>
      <c r="H8" s="68"/>
      <c r="I8" s="68"/>
      <c r="J8" s="68"/>
      <c r="K8" s="68"/>
      <c r="L8" s="68"/>
      <c r="M8" s="68"/>
      <c r="N8" s="68"/>
      <c r="O8" s="97"/>
    </row>
    <row r="9" ht="27" customHeight="1" spans="1:15">
      <c r="A9" s="96"/>
      <c r="B9" s="65">
        <v>116001</v>
      </c>
      <c r="C9" s="83" t="s">
        <v>73</v>
      </c>
      <c r="D9" s="68">
        <f>F9</f>
        <v>33967258.27</v>
      </c>
      <c r="E9" s="68"/>
      <c r="F9" s="68">
        <f>F10+F12+F11</f>
        <v>33967258.27</v>
      </c>
      <c r="G9" s="68"/>
      <c r="H9" s="68"/>
      <c r="I9" s="68"/>
      <c r="J9" s="68"/>
      <c r="K9" s="68"/>
      <c r="L9" s="68"/>
      <c r="M9" s="68"/>
      <c r="N9" s="68"/>
      <c r="O9" s="97"/>
    </row>
    <row r="10" ht="27" customHeight="1" spans="1:15">
      <c r="A10" s="96"/>
      <c r="B10" s="65">
        <v>116001</v>
      </c>
      <c r="C10" s="83" t="s">
        <v>74</v>
      </c>
      <c r="D10" s="68">
        <f>F10</f>
        <v>27404617.17</v>
      </c>
      <c r="E10" s="68"/>
      <c r="F10" s="68">
        <v>27404617.17</v>
      </c>
      <c r="G10" s="68"/>
      <c r="H10" s="68"/>
      <c r="I10" s="68"/>
      <c r="J10" s="68"/>
      <c r="K10" s="68"/>
      <c r="L10" s="68"/>
      <c r="M10" s="68"/>
      <c r="N10" s="68"/>
      <c r="O10" s="97"/>
    </row>
    <row r="11" ht="27" customHeight="1" spans="1:15">
      <c r="A11" s="96"/>
      <c r="B11" s="65">
        <v>116001</v>
      </c>
      <c r="C11" s="83" t="s">
        <v>75</v>
      </c>
      <c r="D11" s="68">
        <f>F11</f>
        <v>100000</v>
      </c>
      <c r="E11" s="68"/>
      <c r="F11" s="68">
        <v>100000</v>
      </c>
      <c r="G11" s="68"/>
      <c r="H11" s="68"/>
      <c r="I11" s="68"/>
      <c r="J11" s="68"/>
      <c r="K11" s="68"/>
      <c r="L11" s="68"/>
      <c r="M11" s="68"/>
      <c r="N11" s="68"/>
      <c r="O11" s="97"/>
    </row>
    <row r="12" ht="27" customHeight="1" spans="1:15">
      <c r="A12" s="96"/>
      <c r="B12" s="65">
        <v>116001</v>
      </c>
      <c r="C12" s="83" t="s">
        <v>76</v>
      </c>
      <c r="D12" s="68">
        <f t="shared" ref="D12:D17" si="0">F12</f>
        <v>6462641.1</v>
      </c>
      <c r="E12" s="68"/>
      <c r="F12" s="68">
        <v>6462641.1</v>
      </c>
      <c r="G12" s="68"/>
      <c r="H12" s="68"/>
      <c r="I12" s="68"/>
      <c r="J12" s="68"/>
      <c r="K12" s="68"/>
      <c r="L12" s="68"/>
      <c r="M12" s="68"/>
      <c r="N12" s="68"/>
      <c r="O12" s="97"/>
    </row>
    <row r="13" ht="27" customHeight="1" spans="1:15">
      <c r="A13" s="96"/>
      <c r="B13" s="65">
        <v>116001</v>
      </c>
      <c r="C13" s="83" t="s">
        <v>77</v>
      </c>
      <c r="D13" s="68">
        <f t="shared" si="0"/>
        <v>4355665.17</v>
      </c>
      <c r="E13" s="68"/>
      <c r="F13" s="68">
        <v>4355665.17</v>
      </c>
      <c r="G13" s="68"/>
      <c r="H13" s="68"/>
      <c r="I13" s="68"/>
      <c r="J13" s="68"/>
      <c r="K13" s="68"/>
      <c r="L13" s="68"/>
      <c r="M13" s="68"/>
      <c r="N13" s="68"/>
      <c r="O13" s="97"/>
    </row>
    <row r="14" ht="27" customHeight="1" spans="1:15">
      <c r="A14" s="96"/>
      <c r="B14" s="65">
        <v>116001</v>
      </c>
      <c r="C14" s="83" t="s">
        <v>78</v>
      </c>
      <c r="D14" s="68">
        <f t="shared" si="0"/>
        <v>2177832.45</v>
      </c>
      <c r="E14" s="68"/>
      <c r="F14" s="68">
        <v>2177832.45</v>
      </c>
      <c r="G14" s="68"/>
      <c r="H14" s="68"/>
      <c r="I14" s="68"/>
      <c r="J14" s="68"/>
      <c r="K14" s="68"/>
      <c r="L14" s="68"/>
      <c r="M14" s="68"/>
      <c r="N14" s="68"/>
      <c r="O14" s="97"/>
    </row>
    <row r="15" ht="27" customHeight="1" spans="1:15">
      <c r="A15" s="96"/>
      <c r="B15" s="65">
        <v>116001</v>
      </c>
      <c r="C15" s="83" t="s">
        <v>79</v>
      </c>
      <c r="D15" s="68">
        <f t="shared" si="0"/>
        <v>1905603.5</v>
      </c>
      <c r="E15" s="68"/>
      <c r="F15" s="68">
        <v>1905603.5</v>
      </c>
      <c r="G15" s="68"/>
      <c r="H15" s="68"/>
      <c r="I15" s="68"/>
      <c r="J15" s="68"/>
      <c r="K15" s="68"/>
      <c r="L15" s="68"/>
      <c r="M15" s="68"/>
      <c r="N15" s="68"/>
      <c r="O15" s="97"/>
    </row>
    <row r="16" ht="27" customHeight="1" spans="1:15">
      <c r="A16" s="96"/>
      <c r="B16" s="65">
        <v>116001</v>
      </c>
      <c r="C16" s="83" t="s">
        <v>80</v>
      </c>
      <c r="D16" s="68">
        <f t="shared" si="0"/>
        <v>504240</v>
      </c>
      <c r="E16" s="68"/>
      <c r="F16" s="68">
        <v>504240</v>
      </c>
      <c r="G16" s="68"/>
      <c r="H16" s="68"/>
      <c r="I16" s="68"/>
      <c r="J16" s="68"/>
      <c r="K16" s="68"/>
      <c r="L16" s="68"/>
      <c r="M16" s="68"/>
      <c r="N16" s="68"/>
      <c r="O16" s="97"/>
    </row>
    <row r="17" ht="27" customHeight="1" spans="1:15">
      <c r="A17" s="96"/>
      <c r="B17" s="65">
        <v>116001</v>
      </c>
      <c r="C17" s="83" t="s">
        <v>81</v>
      </c>
      <c r="D17" s="68">
        <f t="shared" si="0"/>
        <v>3354084.81</v>
      </c>
      <c r="E17" s="68"/>
      <c r="F17" s="68">
        <v>3354084.81</v>
      </c>
      <c r="G17" s="68"/>
      <c r="H17" s="68"/>
      <c r="I17" s="68"/>
      <c r="J17" s="68"/>
      <c r="K17" s="68"/>
      <c r="L17" s="68"/>
      <c r="M17" s="68"/>
      <c r="N17" s="68"/>
      <c r="O17" s="97"/>
    </row>
    <row r="18" ht="27" customHeight="1" spans="1:15">
      <c r="A18" s="96"/>
      <c r="B18" s="65"/>
      <c r="C18" s="65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97"/>
    </row>
    <row r="19" ht="27" customHeight="1" spans="1:15">
      <c r="A19" s="96"/>
      <c r="B19" s="65"/>
      <c r="C19" s="65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97"/>
    </row>
    <row r="20" ht="27" customHeight="1" spans="1:15">
      <c r="A20" s="96"/>
      <c r="B20" s="65"/>
      <c r="C20" s="65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97"/>
    </row>
    <row r="21" ht="27" customHeight="1" spans="1:15">
      <c r="A21" s="96"/>
      <c r="B21" s="65"/>
      <c r="C21" s="65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97"/>
    </row>
    <row r="22" ht="27" customHeight="1" spans="1:15">
      <c r="A22" s="96"/>
      <c r="B22" s="65"/>
      <c r="C22" s="65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97"/>
    </row>
    <row r="23" ht="27" customHeight="1" spans="1:15">
      <c r="A23" s="93"/>
      <c r="B23" s="69"/>
      <c r="C23" s="69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94"/>
    </row>
    <row r="24" ht="27" customHeight="1" spans="1:15">
      <c r="A24" s="93"/>
      <c r="B24" s="69"/>
      <c r="C24" s="69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94"/>
    </row>
    <row r="25" ht="9.75" customHeight="1" spans="1:15">
      <c r="A25" s="98"/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9"/>
      <c r="O25" s="100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88888888888889" right="0.588888888888889" top="1.37638888888889" bottom="0.982638888888889" header="0" footer="0"/>
  <pageSetup paperSize="9" scale="64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5"/>
  <sheetViews>
    <sheetView workbookViewId="0">
      <pane ySplit="6" topLeftCell="A7" activePane="bottomLeft" state="frozen"/>
      <selection/>
      <selection pane="bottomLeft" activeCell="H10" sqref="H10"/>
    </sheetView>
  </sheetViews>
  <sheetFormatPr defaultColWidth="10" defaultRowHeight="14.4"/>
  <cols>
    <col min="1" max="1" width="1.57407407407407" style="84" customWidth="1"/>
    <col min="2" max="4" width="6.13888888888889" style="84" customWidth="1"/>
    <col min="5" max="5" width="16.8611111111111" style="84" customWidth="1"/>
    <col min="6" max="6" width="41" style="84" customWidth="1"/>
    <col min="7" max="10" width="16.4259259259259" style="84" customWidth="1"/>
    <col min="11" max="11" width="23" style="84" customWidth="1"/>
    <col min="12" max="12" width="1.57407407407407" style="84" customWidth="1"/>
    <col min="13" max="14" width="9.71296296296296" style="84" customWidth="1"/>
    <col min="15" max="16384" width="10" style="84"/>
  </cols>
  <sheetData>
    <row r="1" ht="24.95" customHeight="1" spans="1:12">
      <c r="A1" s="85"/>
      <c r="B1" s="58" t="s">
        <v>82</v>
      </c>
      <c r="C1" s="58"/>
      <c r="D1" s="58"/>
      <c r="E1" s="86"/>
      <c r="F1" s="86"/>
      <c r="G1" s="133"/>
      <c r="H1" s="133"/>
      <c r="I1" s="133"/>
      <c r="J1" s="133"/>
      <c r="K1" s="87" t="s">
        <v>83</v>
      </c>
      <c r="L1" s="88"/>
    </row>
    <row r="2" ht="22.9" customHeight="1" spans="1:12">
      <c r="A2" s="85"/>
      <c r="B2" s="89" t="s">
        <v>84</v>
      </c>
      <c r="C2" s="89"/>
      <c r="D2" s="89"/>
      <c r="E2" s="89"/>
      <c r="F2" s="89"/>
      <c r="G2" s="89"/>
      <c r="H2" s="89"/>
      <c r="I2" s="89"/>
      <c r="J2" s="89"/>
      <c r="K2" s="89"/>
      <c r="L2" s="88" t="s">
        <v>3</v>
      </c>
    </row>
    <row r="3" ht="19.5" customHeight="1" spans="1:12">
      <c r="A3" s="90"/>
      <c r="B3" s="91" t="s">
        <v>5</v>
      </c>
      <c r="C3" s="91"/>
      <c r="D3" s="91"/>
      <c r="E3" s="91"/>
      <c r="F3" s="91"/>
      <c r="G3" s="90"/>
      <c r="H3" s="90"/>
      <c r="I3" s="117"/>
      <c r="J3" s="117"/>
      <c r="K3" s="134" t="s">
        <v>6</v>
      </c>
      <c r="L3" s="92"/>
    </row>
    <row r="4" ht="24.4" customHeight="1" spans="1:12">
      <c r="A4" s="88"/>
      <c r="B4" s="65" t="s">
        <v>9</v>
      </c>
      <c r="C4" s="65"/>
      <c r="D4" s="65"/>
      <c r="E4" s="65"/>
      <c r="F4" s="65"/>
      <c r="G4" s="65" t="s">
        <v>59</v>
      </c>
      <c r="H4" s="65" t="s">
        <v>85</v>
      </c>
      <c r="I4" s="65" t="s">
        <v>86</v>
      </c>
      <c r="J4" s="65" t="s">
        <v>87</v>
      </c>
      <c r="K4" s="65" t="s">
        <v>88</v>
      </c>
      <c r="L4" s="94"/>
    </row>
    <row r="5" ht="24.4" customHeight="1" spans="1:12">
      <c r="A5" s="93"/>
      <c r="B5" s="65" t="s">
        <v>89</v>
      </c>
      <c r="C5" s="65"/>
      <c r="D5" s="65"/>
      <c r="E5" s="65" t="s">
        <v>70</v>
      </c>
      <c r="F5" s="65" t="s">
        <v>71</v>
      </c>
      <c r="G5" s="65"/>
      <c r="H5" s="65"/>
      <c r="I5" s="65"/>
      <c r="J5" s="65"/>
      <c r="K5" s="65"/>
      <c r="L5" s="94"/>
    </row>
    <row r="6" ht="24.4" customHeight="1" spans="1:12">
      <c r="A6" s="93"/>
      <c r="B6" s="65" t="s">
        <v>90</v>
      </c>
      <c r="C6" s="65" t="s">
        <v>91</v>
      </c>
      <c r="D6" s="65" t="s">
        <v>92</v>
      </c>
      <c r="E6" s="65"/>
      <c r="F6" s="65"/>
      <c r="G6" s="65"/>
      <c r="H6" s="65"/>
      <c r="I6" s="65"/>
      <c r="J6" s="65"/>
      <c r="K6" s="65"/>
      <c r="L6" s="95"/>
    </row>
    <row r="7" ht="27" customHeight="1" spans="1:12">
      <c r="A7" s="96"/>
      <c r="B7" s="65"/>
      <c r="C7" s="65"/>
      <c r="D7" s="65"/>
      <c r="E7" s="65"/>
      <c r="F7" s="65" t="s">
        <v>72</v>
      </c>
      <c r="G7" s="68">
        <f>SUM(H7:I7)</f>
        <v>46264684.2</v>
      </c>
      <c r="H7" s="68">
        <f>SUM(H9,H13,H14,H15,H16,H17,)</f>
        <v>39471643.1</v>
      </c>
      <c r="I7" s="68">
        <f>SUM(I9,I13,I14,I15,I16,I17,)</f>
        <v>6793041.1</v>
      </c>
      <c r="J7" s="68"/>
      <c r="K7" s="68"/>
      <c r="L7" s="97"/>
    </row>
    <row r="8" ht="27" customHeight="1" spans="1:12">
      <c r="A8" s="96"/>
      <c r="B8" s="65"/>
      <c r="C8" s="65"/>
      <c r="D8" s="65"/>
      <c r="E8" s="65"/>
      <c r="F8" s="83" t="s">
        <v>0</v>
      </c>
      <c r="G8" s="68">
        <f>SUM(H8:I8)</f>
        <v>46264684.2</v>
      </c>
      <c r="H8" s="68">
        <f>SUM(H9,H13,H14,H15,H16,H17)</f>
        <v>39471643.1</v>
      </c>
      <c r="I8" s="68">
        <f>SUM(I9,I13,I14,I15,I16,I17,)</f>
        <v>6793041.1</v>
      </c>
      <c r="J8" s="68"/>
      <c r="K8" s="68"/>
      <c r="L8" s="97"/>
    </row>
    <row r="9" ht="27" customHeight="1" spans="1:12">
      <c r="A9" s="96"/>
      <c r="B9" s="65">
        <v>204</v>
      </c>
      <c r="C9" s="65"/>
      <c r="D9" s="65"/>
      <c r="E9" s="65">
        <v>116001</v>
      </c>
      <c r="F9" s="83" t="s">
        <v>73</v>
      </c>
      <c r="G9" s="68">
        <f>SUM(H9:I9)</f>
        <v>33967258.27</v>
      </c>
      <c r="H9" s="68">
        <f>SUM(H10:H12)</f>
        <v>27174217.17</v>
      </c>
      <c r="I9" s="68">
        <f>SUM(I10:I17)</f>
        <v>6793041.1</v>
      </c>
      <c r="J9" s="68"/>
      <c r="K9" s="68"/>
      <c r="L9" s="97"/>
    </row>
    <row r="10" ht="27" customHeight="1" spans="1:12">
      <c r="A10" s="96"/>
      <c r="B10" s="65" t="s">
        <v>93</v>
      </c>
      <c r="C10" s="65" t="s">
        <v>94</v>
      </c>
      <c r="D10" s="65" t="s">
        <v>95</v>
      </c>
      <c r="E10" s="65">
        <v>116001</v>
      </c>
      <c r="F10" s="83" t="s">
        <v>74</v>
      </c>
      <c r="G10" s="68">
        <f>SUM(H10:I10)</f>
        <v>27404617.17</v>
      </c>
      <c r="H10" s="68">
        <v>27174217.17</v>
      </c>
      <c r="I10" s="68">
        <v>230400</v>
      </c>
      <c r="J10" s="68"/>
      <c r="K10" s="68"/>
      <c r="L10" s="97"/>
    </row>
    <row r="11" ht="27" customHeight="1" spans="1:12">
      <c r="A11" s="96"/>
      <c r="B11" s="65">
        <v>204</v>
      </c>
      <c r="C11" s="65">
        <v>2</v>
      </c>
      <c r="D11" s="65">
        <v>2</v>
      </c>
      <c r="E11" s="65">
        <v>116001</v>
      </c>
      <c r="F11" s="83" t="s">
        <v>75</v>
      </c>
      <c r="G11" s="68">
        <f>SUM(H11:I11)</f>
        <v>100000</v>
      </c>
      <c r="H11" s="68"/>
      <c r="I11" s="68">
        <v>100000</v>
      </c>
      <c r="J11" s="68"/>
      <c r="K11" s="68"/>
      <c r="L11" s="97"/>
    </row>
    <row r="12" ht="27" customHeight="1" spans="1:12">
      <c r="A12" s="96"/>
      <c r="B12" s="65">
        <v>204</v>
      </c>
      <c r="C12" s="65" t="s">
        <v>94</v>
      </c>
      <c r="D12" s="65">
        <v>99</v>
      </c>
      <c r="E12" s="65">
        <v>116001</v>
      </c>
      <c r="F12" s="83" t="s">
        <v>76</v>
      </c>
      <c r="G12" s="68">
        <f t="shared" ref="G12:G17" si="0">SUM(H12:I12)</f>
        <v>6462641.1</v>
      </c>
      <c r="H12" s="68"/>
      <c r="I12" s="68">
        <v>6462641.1</v>
      </c>
      <c r="J12" s="68"/>
      <c r="K12" s="68"/>
      <c r="L12" s="97"/>
    </row>
    <row r="13" ht="27" customHeight="1" spans="1:12">
      <c r="A13" s="96"/>
      <c r="B13" s="65" t="s">
        <v>96</v>
      </c>
      <c r="C13" s="65" t="s">
        <v>97</v>
      </c>
      <c r="D13" s="65" t="s">
        <v>97</v>
      </c>
      <c r="E13" s="65">
        <v>116001</v>
      </c>
      <c r="F13" s="83" t="s">
        <v>77</v>
      </c>
      <c r="G13" s="68">
        <f t="shared" si="0"/>
        <v>4355665.17</v>
      </c>
      <c r="H13" s="68">
        <v>4355665.17</v>
      </c>
      <c r="I13" s="68"/>
      <c r="J13" s="68"/>
      <c r="K13" s="68"/>
      <c r="L13" s="97"/>
    </row>
    <row r="14" ht="27" customHeight="1" spans="1:12">
      <c r="A14" s="96"/>
      <c r="B14" s="65" t="s">
        <v>96</v>
      </c>
      <c r="C14" s="65" t="s">
        <v>97</v>
      </c>
      <c r="D14" s="65" t="s">
        <v>98</v>
      </c>
      <c r="E14" s="65">
        <v>116001</v>
      </c>
      <c r="F14" s="83" t="s">
        <v>78</v>
      </c>
      <c r="G14" s="68">
        <f t="shared" si="0"/>
        <v>2177832.45</v>
      </c>
      <c r="H14" s="68">
        <v>2177832.45</v>
      </c>
      <c r="I14" s="68"/>
      <c r="J14" s="68"/>
      <c r="K14" s="68"/>
      <c r="L14" s="97"/>
    </row>
    <row r="15" ht="27" customHeight="1" spans="1:12">
      <c r="A15" s="96"/>
      <c r="B15" s="65" t="s">
        <v>99</v>
      </c>
      <c r="C15" s="65" t="s">
        <v>100</v>
      </c>
      <c r="D15" s="65" t="s">
        <v>95</v>
      </c>
      <c r="E15" s="65">
        <v>116001</v>
      </c>
      <c r="F15" s="83" t="s">
        <v>79</v>
      </c>
      <c r="G15" s="68">
        <f t="shared" si="0"/>
        <v>1905603.5</v>
      </c>
      <c r="H15" s="68">
        <v>1905603.5</v>
      </c>
      <c r="I15" s="68"/>
      <c r="J15" s="68"/>
      <c r="K15" s="68"/>
      <c r="L15" s="97"/>
    </row>
    <row r="16" ht="27" customHeight="1" spans="1:12">
      <c r="A16" s="96"/>
      <c r="B16" s="65" t="s">
        <v>99</v>
      </c>
      <c r="C16" s="65" t="s">
        <v>100</v>
      </c>
      <c r="D16" s="65" t="s">
        <v>101</v>
      </c>
      <c r="E16" s="65">
        <v>116001</v>
      </c>
      <c r="F16" s="83" t="s">
        <v>80</v>
      </c>
      <c r="G16" s="68">
        <f t="shared" si="0"/>
        <v>504240</v>
      </c>
      <c r="H16" s="68">
        <v>504240</v>
      </c>
      <c r="I16" s="68"/>
      <c r="J16" s="68"/>
      <c r="K16" s="68"/>
      <c r="L16" s="97"/>
    </row>
    <row r="17" ht="27" customHeight="1" spans="1:12">
      <c r="A17" s="96"/>
      <c r="B17" s="65" t="s">
        <v>102</v>
      </c>
      <c r="C17" s="65" t="s">
        <v>94</v>
      </c>
      <c r="D17" s="65" t="s">
        <v>95</v>
      </c>
      <c r="E17" s="65">
        <v>116001</v>
      </c>
      <c r="F17" s="83" t="s">
        <v>81</v>
      </c>
      <c r="G17" s="68">
        <f t="shared" si="0"/>
        <v>3354084.81</v>
      </c>
      <c r="H17" s="68">
        <v>3354084.81</v>
      </c>
      <c r="I17" s="68"/>
      <c r="J17" s="68"/>
      <c r="K17" s="68"/>
      <c r="L17" s="97"/>
    </row>
    <row r="18" ht="27" customHeight="1" spans="1:12">
      <c r="A18" s="96"/>
      <c r="B18" s="65"/>
      <c r="C18" s="65"/>
      <c r="D18" s="65"/>
      <c r="E18" s="65"/>
      <c r="F18" s="65"/>
      <c r="G18" s="68"/>
      <c r="H18" s="68"/>
      <c r="I18" s="68"/>
      <c r="J18" s="68"/>
      <c r="K18" s="68"/>
      <c r="L18" s="97"/>
    </row>
    <row r="19" ht="27" customHeight="1" spans="1:12">
      <c r="A19" s="96"/>
      <c r="B19" s="65"/>
      <c r="C19" s="65"/>
      <c r="D19" s="65"/>
      <c r="E19" s="65"/>
      <c r="F19" s="65"/>
      <c r="G19" s="68"/>
      <c r="H19" s="68"/>
      <c r="I19" s="68"/>
      <c r="J19" s="68"/>
      <c r="K19" s="68"/>
      <c r="L19" s="97"/>
    </row>
    <row r="20" ht="27" customHeight="1" spans="1:12">
      <c r="A20" s="96"/>
      <c r="B20" s="65"/>
      <c r="C20" s="65"/>
      <c r="D20" s="65"/>
      <c r="E20" s="65"/>
      <c r="F20" s="65"/>
      <c r="G20" s="68"/>
      <c r="H20" s="68"/>
      <c r="I20" s="68"/>
      <c r="J20" s="68"/>
      <c r="K20" s="68"/>
      <c r="L20" s="97"/>
    </row>
    <row r="21" ht="27" customHeight="1" spans="1:12">
      <c r="A21" s="96"/>
      <c r="B21" s="65"/>
      <c r="C21" s="65"/>
      <c r="D21" s="65"/>
      <c r="E21" s="65"/>
      <c r="F21" s="65"/>
      <c r="G21" s="68"/>
      <c r="H21" s="68"/>
      <c r="I21" s="68"/>
      <c r="J21" s="68"/>
      <c r="K21" s="68"/>
      <c r="L21" s="97"/>
    </row>
    <row r="22" ht="27" customHeight="1" spans="1:12">
      <c r="A22" s="93"/>
      <c r="B22" s="69"/>
      <c r="C22" s="69"/>
      <c r="D22" s="69"/>
      <c r="E22" s="69"/>
      <c r="F22" s="69"/>
      <c r="G22" s="71"/>
      <c r="H22" s="71"/>
      <c r="I22" s="71"/>
      <c r="J22" s="71"/>
      <c r="K22" s="71"/>
      <c r="L22" s="94"/>
    </row>
    <row r="23" ht="27" customHeight="1" spans="1:12">
      <c r="A23" s="93"/>
      <c r="B23" s="69"/>
      <c r="C23" s="69"/>
      <c r="D23" s="69"/>
      <c r="E23" s="69"/>
      <c r="F23" s="69"/>
      <c r="G23" s="71"/>
      <c r="H23" s="71"/>
      <c r="I23" s="71"/>
      <c r="J23" s="71"/>
      <c r="K23" s="71"/>
      <c r="L23" s="94"/>
    </row>
    <row r="24" ht="27" customHeight="1" spans="1:12">
      <c r="A24" s="93"/>
      <c r="B24" s="69"/>
      <c r="C24" s="69"/>
      <c r="D24" s="69"/>
      <c r="E24" s="69"/>
      <c r="F24" s="69" t="s">
        <v>103</v>
      </c>
      <c r="G24" s="71"/>
      <c r="H24" s="71"/>
      <c r="I24" s="71"/>
      <c r="J24" s="71"/>
      <c r="K24" s="71"/>
      <c r="L24" s="95"/>
    </row>
    <row r="25" ht="9.75" customHeight="1" spans="1:12">
      <c r="A25" s="98"/>
      <c r="B25" s="99"/>
      <c r="C25" s="99"/>
      <c r="D25" s="99"/>
      <c r="E25" s="99"/>
      <c r="F25" s="98"/>
      <c r="G25" s="98"/>
      <c r="H25" s="98"/>
      <c r="I25" s="98"/>
      <c r="J25" s="99"/>
      <c r="K25" s="99"/>
      <c r="L25" s="100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88888888888889" right="0.588888888888889" top="1.37638888888889" bottom="0.982638888888889" header="0" footer="0"/>
  <pageSetup paperSize="9" scale="71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showZeros="0" workbookViewId="0">
      <pane ySplit="5" topLeftCell="A6" activePane="bottomLeft" state="frozen"/>
      <selection/>
      <selection pane="bottomLeft" activeCell="E6" sqref="E6"/>
    </sheetView>
  </sheetViews>
  <sheetFormatPr defaultColWidth="10" defaultRowHeight="14.4"/>
  <cols>
    <col min="1" max="1" width="1.57407407407407" style="84" customWidth="1"/>
    <col min="2" max="2" width="29.5740740740741" style="84" customWidth="1"/>
    <col min="3" max="3" width="15.8611111111111" style="84" customWidth="1"/>
    <col min="4" max="4" width="27.287037037037" style="84" customWidth="1"/>
    <col min="5" max="6" width="15.287037037037" style="84" customWidth="1"/>
    <col min="7" max="8" width="11.287037037037" style="84" customWidth="1"/>
    <col min="9" max="9" width="1.57407407407407" style="84" customWidth="1"/>
    <col min="10" max="12" width="9.71296296296296" style="84" customWidth="1"/>
    <col min="13" max="16384" width="10" style="84"/>
  </cols>
  <sheetData>
    <row r="1" ht="24.95" customHeight="1" spans="1:9">
      <c r="A1" s="122"/>
      <c r="B1" s="58" t="s">
        <v>104</v>
      </c>
      <c r="C1" s="123"/>
      <c r="D1" s="123"/>
      <c r="H1" s="124" t="s">
        <v>105</v>
      </c>
      <c r="I1" s="104" t="s">
        <v>3</v>
      </c>
    </row>
    <row r="2" ht="22.9" customHeight="1" spans="1:9">
      <c r="A2" s="125"/>
      <c r="B2" s="126" t="s">
        <v>106</v>
      </c>
      <c r="C2" s="126"/>
      <c r="D2" s="126"/>
      <c r="E2" s="126"/>
      <c r="F2" s="127"/>
      <c r="G2" s="127"/>
      <c r="H2" s="127"/>
      <c r="I2" s="130"/>
    </row>
    <row r="3" ht="19.5" customHeight="1" spans="1:9">
      <c r="A3" s="125"/>
      <c r="B3" s="91" t="s">
        <v>5</v>
      </c>
      <c r="C3" s="91"/>
      <c r="D3" s="86"/>
      <c r="F3" s="128" t="s">
        <v>6</v>
      </c>
      <c r="G3" s="128"/>
      <c r="H3" s="128"/>
      <c r="I3" s="131"/>
    </row>
    <row r="4" ht="30" customHeight="1" spans="1:9">
      <c r="A4" s="125"/>
      <c r="B4" s="65" t="s">
        <v>7</v>
      </c>
      <c r="C4" s="65"/>
      <c r="D4" s="65" t="s">
        <v>8</v>
      </c>
      <c r="E4" s="65"/>
      <c r="F4" s="65"/>
      <c r="G4" s="65"/>
      <c r="H4" s="65"/>
      <c r="I4" s="132"/>
    </row>
    <row r="5" ht="30" customHeight="1" spans="1:9">
      <c r="A5" s="125"/>
      <c r="B5" s="65" t="s">
        <v>9</v>
      </c>
      <c r="C5" s="65" t="s">
        <v>10</v>
      </c>
      <c r="D5" s="65" t="s">
        <v>9</v>
      </c>
      <c r="E5" s="65" t="s">
        <v>59</v>
      </c>
      <c r="F5" s="82" t="s">
        <v>107</v>
      </c>
      <c r="G5" s="82" t="s">
        <v>108</v>
      </c>
      <c r="H5" s="82" t="s">
        <v>109</v>
      </c>
      <c r="I5" s="104"/>
    </row>
    <row r="6" ht="30" customHeight="1" spans="1:9">
      <c r="A6" s="88"/>
      <c r="B6" s="69" t="s">
        <v>110</v>
      </c>
      <c r="C6" s="71">
        <f>SUM(C7:C9)</f>
        <v>46264684.2</v>
      </c>
      <c r="D6" s="69" t="s">
        <v>111</v>
      </c>
      <c r="E6" s="71">
        <f t="shared" ref="E6:E33" si="0">F6</f>
        <v>46264684.2</v>
      </c>
      <c r="F6" s="71">
        <f>SUM(F7:F33)</f>
        <v>46264684.2</v>
      </c>
      <c r="G6" s="71"/>
      <c r="H6" s="71"/>
      <c r="I6" s="95"/>
    </row>
    <row r="7" ht="30" customHeight="1" spans="1:9">
      <c r="A7" s="88"/>
      <c r="B7" s="69" t="s">
        <v>112</v>
      </c>
      <c r="C7" s="71">
        <f>'1'!C6</f>
        <v>46264684.2</v>
      </c>
      <c r="D7" s="69" t="s">
        <v>113</v>
      </c>
      <c r="E7" s="71">
        <f t="shared" si="0"/>
        <v>0</v>
      </c>
      <c r="F7" s="71"/>
      <c r="G7" s="71"/>
      <c r="H7" s="71"/>
      <c r="I7" s="95"/>
    </row>
    <row r="8" ht="30" customHeight="1" spans="1:9">
      <c r="A8" s="88"/>
      <c r="B8" s="69" t="s">
        <v>114</v>
      </c>
      <c r="C8" s="71"/>
      <c r="D8" s="69" t="s">
        <v>115</v>
      </c>
      <c r="E8" s="71">
        <f t="shared" si="0"/>
        <v>0</v>
      </c>
      <c r="F8" s="71"/>
      <c r="G8" s="71"/>
      <c r="H8" s="71"/>
      <c r="I8" s="95"/>
    </row>
    <row r="9" ht="30" customHeight="1" spans="1:9">
      <c r="A9" s="88"/>
      <c r="B9" s="69" t="s">
        <v>116</v>
      </c>
      <c r="C9" s="71"/>
      <c r="D9" s="69" t="s">
        <v>117</v>
      </c>
      <c r="E9" s="71">
        <f t="shared" si="0"/>
        <v>0</v>
      </c>
      <c r="F9" s="71"/>
      <c r="G9" s="71"/>
      <c r="H9" s="71"/>
      <c r="I9" s="95"/>
    </row>
    <row r="10" ht="30" customHeight="1" spans="1:9">
      <c r="A10" s="88"/>
      <c r="B10" s="69" t="s">
        <v>118</v>
      </c>
      <c r="C10" s="71"/>
      <c r="D10" s="69" t="s">
        <v>119</v>
      </c>
      <c r="E10" s="71">
        <f t="shared" si="0"/>
        <v>33967258.27</v>
      </c>
      <c r="F10" s="71">
        <f>'1'!E9</f>
        <v>33967258.27</v>
      </c>
      <c r="G10" s="71"/>
      <c r="H10" s="71"/>
      <c r="I10" s="95"/>
    </row>
    <row r="11" ht="30" customHeight="1" spans="1:9">
      <c r="A11" s="88"/>
      <c r="B11" s="69" t="s">
        <v>112</v>
      </c>
      <c r="C11" s="71"/>
      <c r="D11" s="69" t="s">
        <v>120</v>
      </c>
      <c r="E11" s="71">
        <f t="shared" si="0"/>
        <v>0</v>
      </c>
      <c r="F11" s="71"/>
      <c r="G11" s="71"/>
      <c r="H11" s="71"/>
      <c r="I11" s="95"/>
    </row>
    <row r="12" ht="30" customHeight="1" spans="1:9">
      <c r="A12" s="88"/>
      <c r="B12" s="69" t="s">
        <v>114</v>
      </c>
      <c r="C12" s="71"/>
      <c r="D12" s="69" t="s">
        <v>121</v>
      </c>
      <c r="E12" s="71">
        <f t="shared" si="0"/>
        <v>0</v>
      </c>
      <c r="F12" s="71"/>
      <c r="G12" s="71"/>
      <c r="H12" s="71"/>
      <c r="I12" s="95"/>
    </row>
    <row r="13" ht="30" customHeight="1" spans="1:9">
      <c r="A13" s="88"/>
      <c r="B13" s="69" t="s">
        <v>116</v>
      </c>
      <c r="C13" s="71"/>
      <c r="D13" s="69" t="s">
        <v>122</v>
      </c>
      <c r="E13" s="71">
        <f t="shared" si="0"/>
        <v>0</v>
      </c>
      <c r="F13" s="71"/>
      <c r="G13" s="71"/>
      <c r="H13" s="71"/>
      <c r="I13" s="95"/>
    </row>
    <row r="14" ht="30" customHeight="1" spans="1:9">
      <c r="A14" s="88"/>
      <c r="B14" s="69" t="s">
        <v>103</v>
      </c>
      <c r="C14" s="71"/>
      <c r="D14" s="69" t="s">
        <v>123</v>
      </c>
      <c r="E14" s="71">
        <f t="shared" si="0"/>
        <v>6533497.62</v>
      </c>
      <c r="F14" s="71">
        <f>'1'!E13</f>
        <v>6533497.62</v>
      </c>
      <c r="G14" s="71"/>
      <c r="H14" s="71"/>
      <c r="I14" s="95"/>
    </row>
    <row r="15" ht="30" customHeight="1" spans="1:9">
      <c r="A15" s="88"/>
      <c r="B15" s="69" t="s">
        <v>103</v>
      </c>
      <c r="C15" s="71"/>
      <c r="D15" s="69" t="s">
        <v>124</v>
      </c>
      <c r="E15" s="71">
        <f t="shared" si="0"/>
        <v>0</v>
      </c>
      <c r="F15" s="71"/>
      <c r="G15" s="71"/>
      <c r="H15" s="71"/>
      <c r="I15" s="95"/>
    </row>
    <row r="16" ht="30" customHeight="1" spans="1:9">
      <c r="A16" s="88"/>
      <c r="B16" s="69" t="s">
        <v>103</v>
      </c>
      <c r="C16" s="71"/>
      <c r="D16" s="69" t="s">
        <v>125</v>
      </c>
      <c r="E16" s="71">
        <f t="shared" si="0"/>
        <v>2409843.5</v>
      </c>
      <c r="F16" s="71">
        <f>'1'!E15</f>
        <v>2409843.5</v>
      </c>
      <c r="G16" s="71"/>
      <c r="H16" s="71"/>
      <c r="I16" s="95"/>
    </row>
    <row r="17" ht="30" customHeight="1" spans="1:9">
      <c r="A17" s="88"/>
      <c r="B17" s="69" t="s">
        <v>103</v>
      </c>
      <c r="C17" s="71"/>
      <c r="D17" s="69" t="s">
        <v>126</v>
      </c>
      <c r="E17" s="71">
        <f t="shared" si="0"/>
        <v>0</v>
      </c>
      <c r="F17" s="71"/>
      <c r="G17" s="71"/>
      <c r="H17" s="71"/>
      <c r="I17" s="95"/>
    </row>
    <row r="18" ht="30" customHeight="1" spans="1:9">
      <c r="A18" s="88"/>
      <c r="B18" s="69" t="s">
        <v>103</v>
      </c>
      <c r="C18" s="71"/>
      <c r="D18" s="69" t="s">
        <v>127</v>
      </c>
      <c r="E18" s="71">
        <f t="shared" si="0"/>
        <v>0</v>
      </c>
      <c r="F18" s="71"/>
      <c r="G18" s="71"/>
      <c r="H18" s="71"/>
      <c r="I18" s="95"/>
    </row>
    <row r="19" ht="30" customHeight="1" spans="1:9">
      <c r="A19" s="88"/>
      <c r="B19" s="69" t="s">
        <v>103</v>
      </c>
      <c r="C19" s="71"/>
      <c r="D19" s="69" t="s">
        <v>128</v>
      </c>
      <c r="E19" s="71">
        <f t="shared" si="0"/>
        <v>0</v>
      </c>
      <c r="F19" s="71"/>
      <c r="G19" s="71"/>
      <c r="H19" s="71"/>
      <c r="I19" s="95"/>
    </row>
    <row r="20" ht="30" customHeight="1" spans="1:9">
      <c r="A20" s="88"/>
      <c r="B20" s="69" t="s">
        <v>103</v>
      </c>
      <c r="C20" s="71"/>
      <c r="D20" s="69" t="s">
        <v>129</v>
      </c>
      <c r="E20" s="71">
        <f t="shared" si="0"/>
        <v>0</v>
      </c>
      <c r="F20" s="71"/>
      <c r="G20" s="71"/>
      <c r="H20" s="71"/>
      <c r="I20" s="95"/>
    </row>
    <row r="21" ht="30" customHeight="1" spans="1:9">
      <c r="A21" s="88"/>
      <c r="B21" s="69" t="s">
        <v>103</v>
      </c>
      <c r="C21" s="71"/>
      <c r="D21" s="69" t="s">
        <v>130</v>
      </c>
      <c r="E21" s="71">
        <f t="shared" si="0"/>
        <v>0</v>
      </c>
      <c r="F21" s="71"/>
      <c r="G21" s="71"/>
      <c r="H21" s="71"/>
      <c r="I21" s="95"/>
    </row>
    <row r="22" ht="30" customHeight="1" spans="1:9">
      <c r="A22" s="88"/>
      <c r="B22" s="69" t="s">
        <v>103</v>
      </c>
      <c r="C22" s="71"/>
      <c r="D22" s="69" t="s">
        <v>131</v>
      </c>
      <c r="E22" s="71">
        <f t="shared" si="0"/>
        <v>0</v>
      </c>
      <c r="F22" s="71"/>
      <c r="G22" s="71"/>
      <c r="H22" s="71"/>
      <c r="I22" s="95"/>
    </row>
    <row r="23" ht="30" customHeight="1" spans="1:9">
      <c r="A23" s="88"/>
      <c r="B23" s="69" t="s">
        <v>103</v>
      </c>
      <c r="C23" s="71"/>
      <c r="D23" s="69" t="s">
        <v>132</v>
      </c>
      <c r="E23" s="71">
        <f t="shared" si="0"/>
        <v>0</v>
      </c>
      <c r="F23" s="71"/>
      <c r="G23" s="71"/>
      <c r="H23" s="71"/>
      <c r="I23" s="95"/>
    </row>
    <row r="24" ht="30" customHeight="1" spans="1:9">
      <c r="A24" s="88"/>
      <c r="B24" s="69" t="s">
        <v>103</v>
      </c>
      <c r="C24" s="71"/>
      <c r="D24" s="69" t="s">
        <v>133</v>
      </c>
      <c r="E24" s="71">
        <f t="shared" si="0"/>
        <v>0</v>
      </c>
      <c r="F24" s="71"/>
      <c r="G24" s="71"/>
      <c r="H24" s="71"/>
      <c r="I24" s="95"/>
    </row>
    <row r="25" ht="30" customHeight="1" spans="1:9">
      <c r="A25" s="88"/>
      <c r="B25" s="69" t="s">
        <v>103</v>
      </c>
      <c r="C25" s="71"/>
      <c r="D25" s="69" t="s">
        <v>134</v>
      </c>
      <c r="E25" s="71">
        <f t="shared" si="0"/>
        <v>0</v>
      </c>
      <c r="F25" s="71"/>
      <c r="G25" s="71"/>
      <c r="H25" s="71"/>
      <c r="I25" s="95"/>
    </row>
    <row r="26" ht="30" customHeight="1" spans="1:9">
      <c r="A26" s="88"/>
      <c r="B26" s="69" t="s">
        <v>103</v>
      </c>
      <c r="C26" s="71"/>
      <c r="D26" s="69" t="s">
        <v>135</v>
      </c>
      <c r="E26" s="71">
        <f t="shared" si="0"/>
        <v>3354084.81</v>
      </c>
      <c r="F26" s="71">
        <f>'1'!E25</f>
        <v>3354084.81</v>
      </c>
      <c r="G26" s="71"/>
      <c r="H26" s="71"/>
      <c r="I26" s="95"/>
    </row>
    <row r="27" ht="30" customHeight="1" spans="1:9">
      <c r="A27" s="88"/>
      <c r="B27" s="69" t="s">
        <v>103</v>
      </c>
      <c r="C27" s="71"/>
      <c r="D27" s="69" t="s">
        <v>136</v>
      </c>
      <c r="E27" s="71">
        <f t="shared" si="0"/>
        <v>0</v>
      </c>
      <c r="F27" s="71"/>
      <c r="G27" s="71"/>
      <c r="H27" s="71"/>
      <c r="I27" s="95"/>
    </row>
    <row r="28" ht="30" customHeight="1" spans="1:9">
      <c r="A28" s="88"/>
      <c r="B28" s="69" t="s">
        <v>103</v>
      </c>
      <c r="C28" s="71"/>
      <c r="D28" s="69" t="s">
        <v>137</v>
      </c>
      <c r="E28" s="71">
        <f t="shared" si="0"/>
        <v>0</v>
      </c>
      <c r="F28" s="71"/>
      <c r="G28" s="71"/>
      <c r="H28" s="71"/>
      <c r="I28" s="95"/>
    </row>
    <row r="29" ht="30" customHeight="1" spans="1:9">
      <c r="A29" s="88"/>
      <c r="B29" s="69" t="s">
        <v>103</v>
      </c>
      <c r="C29" s="71"/>
      <c r="D29" s="69" t="s">
        <v>138</v>
      </c>
      <c r="E29" s="71">
        <f t="shared" si="0"/>
        <v>0</v>
      </c>
      <c r="F29" s="71"/>
      <c r="G29" s="71"/>
      <c r="H29" s="71"/>
      <c r="I29" s="95"/>
    </row>
    <row r="30" ht="30" customHeight="1" spans="1:9">
      <c r="A30" s="88"/>
      <c r="B30" s="69" t="s">
        <v>103</v>
      </c>
      <c r="C30" s="71"/>
      <c r="D30" s="69" t="s">
        <v>139</v>
      </c>
      <c r="E30" s="71">
        <f t="shared" si="0"/>
        <v>0</v>
      </c>
      <c r="F30" s="71"/>
      <c r="G30" s="71"/>
      <c r="H30" s="71"/>
      <c r="I30" s="95"/>
    </row>
    <row r="31" ht="30" customHeight="1" spans="1:9">
      <c r="A31" s="88"/>
      <c r="B31" s="69" t="s">
        <v>103</v>
      </c>
      <c r="C31" s="71"/>
      <c r="D31" s="69" t="s">
        <v>140</v>
      </c>
      <c r="E31" s="71">
        <f t="shared" si="0"/>
        <v>0</v>
      </c>
      <c r="F31" s="71"/>
      <c r="G31" s="71"/>
      <c r="H31" s="71"/>
      <c r="I31" s="95"/>
    </row>
    <row r="32" ht="30" customHeight="1" spans="1:9">
      <c r="A32" s="88"/>
      <c r="B32" s="69" t="s">
        <v>103</v>
      </c>
      <c r="C32" s="71"/>
      <c r="D32" s="69" t="s">
        <v>141</v>
      </c>
      <c r="E32" s="71">
        <f t="shared" si="0"/>
        <v>0</v>
      </c>
      <c r="F32" s="71"/>
      <c r="G32" s="71"/>
      <c r="H32" s="71"/>
      <c r="I32" s="95"/>
    </row>
    <row r="33" ht="30" customHeight="1" spans="1:9">
      <c r="A33" s="88"/>
      <c r="B33" s="69" t="s">
        <v>103</v>
      </c>
      <c r="C33" s="71"/>
      <c r="D33" s="69" t="s">
        <v>142</v>
      </c>
      <c r="E33" s="71">
        <f t="shared" si="0"/>
        <v>0</v>
      </c>
      <c r="F33" s="71"/>
      <c r="G33" s="71"/>
      <c r="H33" s="71"/>
      <c r="I33" s="95"/>
    </row>
    <row r="34" ht="9.75" customHeight="1" spans="1:9">
      <c r="A34" s="129"/>
      <c r="B34" s="129"/>
      <c r="C34" s="129"/>
      <c r="D34" s="86"/>
      <c r="E34" s="129"/>
      <c r="F34" s="129"/>
      <c r="G34" s="129"/>
      <c r="H34" s="129"/>
      <c r="I34" s="121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0.785416666666667" right="0.785416666666667" top="0.982638888888889" bottom="0.982638888888889" header="0" footer="0"/>
  <pageSetup paperSize="9" scale="67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67"/>
  <sheetViews>
    <sheetView showZeros="0" workbookViewId="0">
      <pane ySplit="6" topLeftCell="A7" activePane="bottomLeft" state="frozen"/>
      <selection/>
      <selection pane="bottomLeft" activeCell="I29" sqref="I29"/>
    </sheetView>
  </sheetViews>
  <sheetFormatPr defaultColWidth="10" defaultRowHeight="14.4"/>
  <cols>
    <col min="1" max="1" width="1.57407407407407" style="84" customWidth="1"/>
    <col min="2" max="3" width="5.86111111111111" style="84" customWidth="1"/>
    <col min="4" max="4" width="11.5740740740741" style="84" customWidth="1"/>
    <col min="5" max="5" width="41.4259259259259" style="105" customWidth="1"/>
    <col min="6" max="8" width="16.8611111111111" style="84" customWidth="1"/>
    <col min="9" max="9" width="15.712962962963" style="84" customWidth="1"/>
    <col min="10" max="10" width="16.1388888888889" style="84" customWidth="1"/>
    <col min="11" max="12" width="5.66666666666667" style="84" customWidth="1"/>
    <col min="13" max="13" width="5.86111111111111" style="84" customWidth="1"/>
    <col min="14" max="16" width="7.28703703703704" style="84" customWidth="1"/>
    <col min="17" max="23" width="5.86111111111111" style="84" customWidth="1"/>
    <col min="24" max="26" width="7.28703703703704" style="84" customWidth="1"/>
    <col min="27" max="33" width="5.86111111111111" style="84" customWidth="1"/>
    <col min="34" max="39" width="7.28703703703704" style="84" customWidth="1"/>
    <col min="40" max="40" width="1.57407407407407" style="84" customWidth="1"/>
    <col min="41" max="42" width="9.71296296296296" style="84" customWidth="1"/>
    <col min="43" max="16384" width="10" style="84"/>
  </cols>
  <sheetData>
    <row r="1" ht="24.95" customHeight="1" spans="1:40">
      <c r="A1" s="101"/>
      <c r="B1" s="58" t="s">
        <v>143</v>
      </c>
      <c r="C1" s="58"/>
      <c r="D1" s="102"/>
      <c r="E1" s="109"/>
      <c r="F1" s="85"/>
      <c r="G1" s="85"/>
      <c r="H1" s="85"/>
      <c r="I1" s="102"/>
      <c r="J1" s="116"/>
      <c r="K1" s="85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3">
        <v>1</v>
      </c>
      <c r="AN1" s="119"/>
    </row>
    <row r="2" ht="22.9" customHeight="1" spans="1:40">
      <c r="A2" s="85"/>
      <c r="B2" s="89" t="s">
        <v>144</v>
      </c>
      <c r="C2" s="89"/>
      <c r="D2" s="89"/>
      <c r="E2" s="107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119"/>
    </row>
    <row r="3" ht="19.5" customHeight="1" spans="1:40">
      <c r="A3" s="90"/>
      <c r="B3" s="91" t="s">
        <v>5</v>
      </c>
      <c r="C3" s="91"/>
      <c r="D3" s="91"/>
      <c r="E3" s="91"/>
      <c r="F3" s="110"/>
      <c r="G3" s="90"/>
      <c r="H3" s="75"/>
      <c r="I3" s="110"/>
      <c r="J3" s="110"/>
      <c r="K3" s="117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75" t="s">
        <v>6</v>
      </c>
      <c r="AM3" s="75"/>
      <c r="AN3" s="120"/>
    </row>
    <row r="4" ht="24.4" customHeight="1" spans="1:40">
      <c r="A4" s="88"/>
      <c r="B4" s="82" t="s">
        <v>9</v>
      </c>
      <c r="C4" s="82"/>
      <c r="D4" s="82"/>
      <c r="E4" s="111"/>
      <c r="F4" s="82" t="s">
        <v>145</v>
      </c>
      <c r="G4" s="82" t="s">
        <v>146</v>
      </c>
      <c r="H4" s="82"/>
      <c r="I4" s="82"/>
      <c r="J4" s="82"/>
      <c r="K4" s="82"/>
      <c r="L4" s="82"/>
      <c r="M4" s="82"/>
      <c r="N4" s="82"/>
      <c r="O4" s="82"/>
      <c r="P4" s="82"/>
      <c r="Q4" s="82" t="s">
        <v>147</v>
      </c>
      <c r="R4" s="82"/>
      <c r="S4" s="82"/>
      <c r="T4" s="82"/>
      <c r="U4" s="82"/>
      <c r="V4" s="82"/>
      <c r="W4" s="82"/>
      <c r="X4" s="82"/>
      <c r="Y4" s="82"/>
      <c r="Z4" s="82"/>
      <c r="AA4" s="82" t="s">
        <v>148</v>
      </c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104"/>
    </row>
    <row r="5" ht="24.4" customHeight="1" spans="1:40">
      <c r="A5" s="88"/>
      <c r="B5" s="82" t="s">
        <v>89</v>
      </c>
      <c r="C5" s="82"/>
      <c r="D5" s="82" t="s">
        <v>70</v>
      </c>
      <c r="E5" s="111" t="s">
        <v>71</v>
      </c>
      <c r="F5" s="82"/>
      <c r="G5" s="82" t="s">
        <v>59</v>
      </c>
      <c r="H5" s="82" t="s">
        <v>149</v>
      </c>
      <c r="I5" s="82"/>
      <c r="J5" s="82"/>
      <c r="K5" s="82" t="s">
        <v>150</v>
      </c>
      <c r="L5" s="82"/>
      <c r="M5" s="82"/>
      <c r="N5" s="82" t="s">
        <v>151</v>
      </c>
      <c r="O5" s="82"/>
      <c r="P5" s="82"/>
      <c r="Q5" s="82" t="s">
        <v>59</v>
      </c>
      <c r="R5" s="82" t="s">
        <v>149</v>
      </c>
      <c r="S5" s="82"/>
      <c r="T5" s="82"/>
      <c r="U5" s="82" t="s">
        <v>150</v>
      </c>
      <c r="V5" s="82"/>
      <c r="W5" s="82"/>
      <c r="X5" s="82" t="s">
        <v>151</v>
      </c>
      <c r="Y5" s="82"/>
      <c r="Z5" s="82"/>
      <c r="AA5" s="82" t="s">
        <v>59</v>
      </c>
      <c r="AB5" s="82" t="s">
        <v>149</v>
      </c>
      <c r="AC5" s="82"/>
      <c r="AD5" s="82"/>
      <c r="AE5" s="82" t="s">
        <v>150</v>
      </c>
      <c r="AF5" s="82"/>
      <c r="AG5" s="82"/>
      <c r="AH5" s="82" t="s">
        <v>151</v>
      </c>
      <c r="AI5" s="82"/>
      <c r="AJ5" s="82"/>
      <c r="AK5" s="82" t="s">
        <v>152</v>
      </c>
      <c r="AL5" s="82"/>
      <c r="AM5" s="82"/>
      <c r="AN5" s="104"/>
    </row>
    <row r="6" ht="39" customHeight="1" spans="1:40">
      <c r="A6" s="86"/>
      <c r="B6" s="82" t="s">
        <v>90</v>
      </c>
      <c r="C6" s="82" t="s">
        <v>91</v>
      </c>
      <c r="D6" s="82"/>
      <c r="E6" s="111"/>
      <c r="F6" s="82"/>
      <c r="G6" s="82"/>
      <c r="H6" s="82" t="s">
        <v>153</v>
      </c>
      <c r="I6" s="82" t="s">
        <v>85</v>
      </c>
      <c r="J6" s="82" t="s">
        <v>86</v>
      </c>
      <c r="K6" s="82" t="s">
        <v>153</v>
      </c>
      <c r="L6" s="82" t="s">
        <v>85</v>
      </c>
      <c r="M6" s="82" t="s">
        <v>86</v>
      </c>
      <c r="N6" s="82" t="s">
        <v>153</v>
      </c>
      <c r="O6" s="82" t="s">
        <v>154</v>
      </c>
      <c r="P6" s="82" t="s">
        <v>155</v>
      </c>
      <c r="Q6" s="82"/>
      <c r="R6" s="82" t="s">
        <v>153</v>
      </c>
      <c r="S6" s="82" t="s">
        <v>85</v>
      </c>
      <c r="T6" s="82" t="s">
        <v>86</v>
      </c>
      <c r="U6" s="82" t="s">
        <v>153</v>
      </c>
      <c r="V6" s="82" t="s">
        <v>85</v>
      </c>
      <c r="W6" s="82" t="s">
        <v>86</v>
      </c>
      <c r="X6" s="82" t="s">
        <v>153</v>
      </c>
      <c r="Y6" s="82" t="s">
        <v>154</v>
      </c>
      <c r="Z6" s="82" t="s">
        <v>155</v>
      </c>
      <c r="AA6" s="82"/>
      <c r="AB6" s="82" t="s">
        <v>153</v>
      </c>
      <c r="AC6" s="82" t="s">
        <v>85</v>
      </c>
      <c r="AD6" s="82" t="s">
        <v>86</v>
      </c>
      <c r="AE6" s="82" t="s">
        <v>153</v>
      </c>
      <c r="AF6" s="82" t="s">
        <v>85</v>
      </c>
      <c r="AG6" s="82" t="s">
        <v>86</v>
      </c>
      <c r="AH6" s="82" t="s">
        <v>153</v>
      </c>
      <c r="AI6" s="82" t="s">
        <v>154</v>
      </c>
      <c r="AJ6" s="82" t="s">
        <v>155</v>
      </c>
      <c r="AK6" s="82" t="s">
        <v>153</v>
      </c>
      <c r="AL6" s="82" t="s">
        <v>154</v>
      </c>
      <c r="AM6" s="82" t="s">
        <v>155</v>
      </c>
      <c r="AN6" s="104"/>
    </row>
    <row r="7" ht="22.9" customHeight="1" spans="1:40">
      <c r="A7" s="88"/>
      <c r="B7" s="65"/>
      <c r="C7" s="65"/>
      <c r="D7" s="65"/>
      <c r="E7" s="83" t="s">
        <v>72</v>
      </c>
      <c r="F7" s="68">
        <f t="shared" ref="F7:F17" si="0">G7</f>
        <v>46264684.2</v>
      </c>
      <c r="G7" s="68">
        <f t="shared" ref="G7:G17" si="1">H7</f>
        <v>46264684.2</v>
      </c>
      <c r="H7" s="68">
        <f t="shared" ref="H7:H17" si="2">SUM(I7:J7)</f>
        <v>46264684.2</v>
      </c>
      <c r="I7" s="68">
        <f>I8</f>
        <v>39471643.1</v>
      </c>
      <c r="J7" s="68">
        <f>J8</f>
        <v>6793041.1</v>
      </c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104"/>
    </row>
    <row r="8" ht="22.9" customHeight="1" spans="1:40">
      <c r="A8" s="88"/>
      <c r="B8" s="65"/>
      <c r="C8" s="65"/>
      <c r="D8" s="65"/>
      <c r="E8" s="83" t="s">
        <v>0</v>
      </c>
      <c r="F8" s="68">
        <f t="shared" si="0"/>
        <v>46264684.2</v>
      </c>
      <c r="G8" s="68">
        <f t="shared" si="1"/>
        <v>46264684.2</v>
      </c>
      <c r="H8" s="68">
        <f t="shared" si="2"/>
        <v>46264684.2</v>
      </c>
      <c r="I8" s="68">
        <f>I9+I30+I38</f>
        <v>39471643.1</v>
      </c>
      <c r="J8" s="68">
        <f>J9+J38+J30</f>
        <v>6793041.1</v>
      </c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104"/>
    </row>
    <row r="9" ht="22.9" customHeight="1" spans="1:40">
      <c r="A9" s="88"/>
      <c r="B9" s="65">
        <v>301</v>
      </c>
      <c r="C9" s="65"/>
      <c r="D9" s="65"/>
      <c r="E9" s="83" t="s">
        <v>156</v>
      </c>
      <c r="F9" s="68">
        <f t="shared" si="0"/>
        <v>42021444.2</v>
      </c>
      <c r="G9" s="68">
        <f t="shared" si="1"/>
        <v>42021444.2</v>
      </c>
      <c r="H9" s="68">
        <f t="shared" si="2"/>
        <v>42021444.2</v>
      </c>
      <c r="I9" s="68">
        <f>I10+I11+I17+I18+I20+I21+I22+I23+I24+I28</f>
        <v>35328403.1</v>
      </c>
      <c r="J9" s="68">
        <f>J28</f>
        <v>6693041.1</v>
      </c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104"/>
    </row>
    <row r="10" ht="22.9" customHeight="1" spans="1:40">
      <c r="A10" s="88"/>
      <c r="B10" s="65">
        <v>301</v>
      </c>
      <c r="C10" s="112" t="s">
        <v>95</v>
      </c>
      <c r="D10" s="65">
        <v>116101</v>
      </c>
      <c r="E10" s="83" t="s">
        <v>157</v>
      </c>
      <c r="F10" s="68">
        <f t="shared" si="0"/>
        <v>6795780</v>
      </c>
      <c r="G10" s="68">
        <f t="shared" si="1"/>
        <v>6795780</v>
      </c>
      <c r="H10" s="68">
        <f t="shared" si="2"/>
        <v>6795780</v>
      </c>
      <c r="I10" s="68">
        <v>6795780</v>
      </c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104"/>
    </row>
    <row r="11" ht="22.9" customHeight="1" spans="1:40">
      <c r="A11" s="88"/>
      <c r="B11" s="65">
        <v>301</v>
      </c>
      <c r="C11" s="112" t="s">
        <v>94</v>
      </c>
      <c r="D11" s="65">
        <v>116101</v>
      </c>
      <c r="E11" s="83" t="s">
        <v>158</v>
      </c>
      <c r="F11" s="68">
        <f t="shared" si="0"/>
        <v>12431594.28</v>
      </c>
      <c r="G11" s="68">
        <f t="shared" si="1"/>
        <v>12431594.28</v>
      </c>
      <c r="H11" s="68">
        <f t="shared" si="2"/>
        <v>12431594.28</v>
      </c>
      <c r="I11" s="68">
        <f>SUM(I12:I16)</f>
        <v>12431594.28</v>
      </c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104"/>
    </row>
    <row r="12" ht="22.9" customHeight="1" spans="1:40">
      <c r="A12" s="88"/>
      <c r="B12" s="65"/>
      <c r="C12" s="112"/>
      <c r="D12" s="65"/>
      <c r="E12" s="83" t="s">
        <v>159</v>
      </c>
      <c r="F12" s="68">
        <f t="shared" si="0"/>
        <v>7175892</v>
      </c>
      <c r="G12" s="68">
        <f t="shared" si="1"/>
        <v>7175892</v>
      </c>
      <c r="H12" s="68">
        <f t="shared" si="2"/>
        <v>7175892</v>
      </c>
      <c r="I12" s="68">
        <v>7175892</v>
      </c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104"/>
    </row>
    <row r="13" ht="22.9" customHeight="1" spans="1:40">
      <c r="A13" s="88"/>
      <c r="B13" s="65"/>
      <c r="C13" s="112"/>
      <c r="D13" s="65"/>
      <c r="E13" s="83" t="s">
        <v>160</v>
      </c>
      <c r="F13" s="68">
        <f t="shared" si="0"/>
        <v>2394540</v>
      </c>
      <c r="G13" s="68">
        <f t="shared" si="1"/>
        <v>2394540</v>
      </c>
      <c r="H13" s="68">
        <f t="shared" si="2"/>
        <v>2394540</v>
      </c>
      <c r="I13" s="68">
        <v>2394540</v>
      </c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104"/>
    </row>
    <row r="14" ht="22.9" customHeight="1" spans="1:40">
      <c r="A14" s="88"/>
      <c r="B14" s="65"/>
      <c r="C14" s="112"/>
      <c r="D14" s="65"/>
      <c r="E14" s="83" t="s">
        <v>161</v>
      </c>
      <c r="F14" s="68">
        <f t="shared" si="0"/>
        <v>542282.28</v>
      </c>
      <c r="G14" s="68">
        <f t="shared" si="1"/>
        <v>542282.28</v>
      </c>
      <c r="H14" s="68">
        <f t="shared" si="2"/>
        <v>542282.28</v>
      </c>
      <c r="I14" s="68">
        <v>542282.28</v>
      </c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104"/>
    </row>
    <row r="15" ht="22.9" customHeight="1" spans="1:40">
      <c r="A15" s="88"/>
      <c r="B15" s="65"/>
      <c r="C15" s="112"/>
      <c r="D15" s="65"/>
      <c r="E15" s="83" t="s">
        <v>162</v>
      </c>
      <c r="F15" s="68">
        <f t="shared" si="0"/>
        <v>1591080</v>
      </c>
      <c r="G15" s="68">
        <f t="shared" si="1"/>
        <v>1591080</v>
      </c>
      <c r="H15" s="68">
        <f t="shared" si="2"/>
        <v>1591080</v>
      </c>
      <c r="I15" s="68">
        <v>1591080</v>
      </c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104"/>
    </row>
    <row r="16" ht="22.9" customHeight="1" spans="1:40">
      <c r="A16" s="88"/>
      <c r="B16" s="65"/>
      <c r="C16" s="112"/>
      <c r="D16" s="65"/>
      <c r="E16" s="83" t="s">
        <v>163</v>
      </c>
      <c r="F16" s="68">
        <f t="shared" si="0"/>
        <v>727800</v>
      </c>
      <c r="G16" s="68">
        <f t="shared" si="1"/>
        <v>727800</v>
      </c>
      <c r="H16" s="68">
        <f t="shared" si="2"/>
        <v>727800</v>
      </c>
      <c r="I16" s="68">
        <v>727800</v>
      </c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104"/>
    </row>
    <row r="17" ht="22.9" customHeight="1" spans="1:40">
      <c r="A17" s="88"/>
      <c r="B17" s="65">
        <v>301</v>
      </c>
      <c r="C17" s="112" t="s">
        <v>101</v>
      </c>
      <c r="D17" s="65">
        <v>116101</v>
      </c>
      <c r="E17" s="83" t="s">
        <v>164</v>
      </c>
      <c r="F17" s="68">
        <f t="shared" si="0"/>
        <v>3421271.38</v>
      </c>
      <c r="G17" s="68">
        <f t="shared" si="1"/>
        <v>3421271.38</v>
      </c>
      <c r="H17" s="68">
        <f t="shared" si="2"/>
        <v>3421271.38</v>
      </c>
      <c r="I17" s="68">
        <v>3421271.38</v>
      </c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104"/>
    </row>
    <row r="18" ht="22.9" customHeight="1" spans="1:40">
      <c r="A18" s="88"/>
      <c r="B18" s="65">
        <v>301</v>
      </c>
      <c r="C18" s="112" t="s">
        <v>165</v>
      </c>
      <c r="D18" s="65">
        <v>116101</v>
      </c>
      <c r="E18" s="83" t="s">
        <v>81</v>
      </c>
      <c r="F18" s="68">
        <f t="shared" ref="F18:F48" si="3">G18</f>
        <v>3354084.81</v>
      </c>
      <c r="G18" s="68">
        <f t="shared" ref="G18:G48" si="4">H18</f>
        <v>3354084.81</v>
      </c>
      <c r="H18" s="68">
        <f t="shared" ref="H18:H48" si="5">SUM(I18:J18)</f>
        <v>3354084.81</v>
      </c>
      <c r="I18" s="68">
        <v>3354084.81</v>
      </c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104"/>
    </row>
    <row r="19" ht="22.9" customHeight="1" spans="1:40">
      <c r="A19" s="88"/>
      <c r="B19" s="65"/>
      <c r="C19" s="112"/>
      <c r="D19" s="65"/>
      <c r="E19" s="83" t="s">
        <v>166</v>
      </c>
      <c r="F19" s="68">
        <f t="shared" si="3"/>
        <v>3354084.81</v>
      </c>
      <c r="G19" s="68">
        <f t="shared" si="4"/>
        <v>3354084.81</v>
      </c>
      <c r="H19" s="68">
        <f t="shared" si="5"/>
        <v>3354084.81</v>
      </c>
      <c r="I19" s="68">
        <v>3354084.81</v>
      </c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104"/>
    </row>
    <row r="20" ht="22.9" customHeight="1" spans="1:40">
      <c r="A20" s="88"/>
      <c r="B20" s="65">
        <v>301</v>
      </c>
      <c r="C20" s="112" t="s">
        <v>167</v>
      </c>
      <c r="D20" s="65">
        <v>116101</v>
      </c>
      <c r="E20" s="83" t="s">
        <v>168</v>
      </c>
      <c r="F20" s="68">
        <f t="shared" si="3"/>
        <v>4355665.17</v>
      </c>
      <c r="G20" s="68">
        <f t="shared" si="4"/>
        <v>4355665.17</v>
      </c>
      <c r="H20" s="68">
        <f t="shared" si="5"/>
        <v>4355665.17</v>
      </c>
      <c r="I20" s="68">
        <v>4355665.17</v>
      </c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104"/>
    </row>
    <row r="21" ht="22.9" customHeight="1" spans="1:40">
      <c r="A21" s="88"/>
      <c r="B21" s="65">
        <v>301</v>
      </c>
      <c r="C21" s="112" t="s">
        <v>169</v>
      </c>
      <c r="D21" s="65">
        <v>116101</v>
      </c>
      <c r="E21" s="83" t="s">
        <v>170</v>
      </c>
      <c r="F21" s="68">
        <f t="shared" si="3"/>
        <v>2177832.45</v>
      </c>
      <c r="G21" s="68">
        <f t="shared" si="4"/>
        <v>2177832.45</v>
      </c>
      <c r="H21" s="68">
        <f t="shared" si="5"/>
        <v>2177832.45</v>
      </c>
      <c r="I21" s="68">
        <v>2177832.45</v>
      </c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104"/>
    </row>
    <row r="22" ht="22.9" customHeight="1" spans="1:40">
      <c r="A22" s="88"/>
      <c r="B22" s="65">
        <v>301</v>
      </c>
      <c r="C22" s="112" t="s">
        <v>171</v>
      </c>
      <c r="D22" s="65">
        <v>116101</v>
      </c>
      <c r="E22" s="83" t="s">
        <v>172</v>
      </c>
      <c r="F22" s="68">
        <f t="shared" si="3"/>
        <v>1905603.5</v>
      </c>
      <c r="G22" s="68">
        <f t="shared" si="4"/>
        <v>1905603.5</v>
      </c>
      <c r="H22" s="68">
        <f t="shared" si="5"/>
        <v>1905603.5</v>
      </c>
      <c r="I22" s="68">
        <v>1905603.5</v>
      </c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104"/>
    </row>
    <row r="23" ht="22.9" customHeight="1" spans="1:40">
      <c r="A23" s="88"/>
      <c r="B23" s="65">
        <v>301</v>
      </c>
      <c r="C23" s="112" t="s">
        <v>100</v>
      </c>
      <c r="D23" s="65">
        <v>116101</v>
      </c>
      <c r="E23" s="83" t="s">
        <v>173</v>
      </c>
      <c r="F23" s="68">
        <f t="shared" si="3"/>
        <v>504240</v>
      </c>
      <c r="G23" s="68">
        <f t="shared" si="4"/>
        <v>504240</v>
      </c>
      <c r="H23" s="68">
        <f t="shared" si="5"/>
        <v>504240</v>
      </c>
      <c r="I23" s="68">
        <v>504240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104"/>
    </row>
    <row r="24" ht="22.9" customHeight="1" spans="1:40">
      <c r="A24" s="88"/>
      <c r="B24" s="65">
        <v>301</v>
      </c>
      <c r="C24" s="112" t="s">
        <v>174</v>
      </c>
      <c r="D24" s="65">
        <v>116101</v>
      </c>
      <c r="E24" t="s">
        <v>175</v>
      </c>
      <c r="F24" s="68">
        <f t="shared" si="3"/>
        <v>382331.51</v>
      </c>
      <c r="G24" s="68">
        <f t="shared" si="4"/>
        <v>382331.51</v>
      </c>
      <c r="H24" s="68">
        <f t="shared" si="5"/>
        <v>382331.51</v>
      </c>
      <c r="I24" s="68">
        <f>SUM(I25:I27)</f>
        <v>382331.51</v>
      </c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104"/>
    </row>
    <row r="25" ht="22.9" customHeight="1" spans="1:40">
      <c r="A25" s="88"/>
      <c r="B25" s="65"/>
      <c r="C25" s="112"/>
      <c r="D25" s="65"/>
      <c r="E25" s="113" t="s">
        <v>176</v>
      </c>
      <c r="F25" s="68">
        <f t="shared" si="3"/>
        <v>11174.17</v>
      </c>
      <c r="G25" s="68">
        <f t="shared" si="4"/>
        <v>11174.17</v>
      </c>
      <c r="H25" s="68">
        <f t="shared" si="5"/>
        <v>11174.17</v>
      </c>
      <c r="I25" s="68">
        <v>11174.17</v>
      </c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104"/>
    </row>
    <row r="26" ht="22.9" customHeight="1" spans="1:40">
      <c r="A26" s="88"/>
      <c r="B26" s="65"/>
      <c r="C26" s="112"/>
      <c r="D26" s="65"/>
      <c r="E26" s="113" t="s">
        <v>177</v>
      </c>
      <c r="F26" s="68">
        <f t="shared" si="3"/>
        <v>54445.81</v>
      </c>
      <c r="G26" s="68">
        <f t="shared" si="4"/>
        <v>54445.81</v>
      </c>
      <c r="H26" s="68">
        <f t="shared" si="5"/>
        <v>54445.81</v>
      </c>
      <c r="I26" s="68">
        <v>54445.81</v>
      </c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104"/>
    </row>
    <row r="27" ht="22.9" customHeight="1" spans="1:40">
      <c r="A27" s="88"/>
      <c r="B27" s="65"/>
      <c r="C27" s="112"/>
      <c r="D27" s="65"/>
      <c r="E27" s="113" t="s">
        <v>178</v>
      </c>
      <c r="F27" s="68">
        <f t="shared" si="3"/>
        <v>316711.53</v>
      </c>
      <c r="G27" s="68">
        <f t="shared" si="4"/>
        <v>316711.53</v>
      </c>
      <c r="H27" s="68">
        <f t="shared" si="5"/>
        <v>316711.53</v>
      </c>
      <c r="I27" s="68">
        <v>316711.53</v>
      </c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104"/>
    </row>
    <row r="28" ht="22.9" customHeight="1" spans="1:40">
      <c r="A28" s="88"/>
      <c r="B28" s="65">
        <v>301</v>
      </c>
      <c r="C28" s="114" t="s">
        <v>179</v>
      </c>
      <c r="D28" s="65">
        <v>116101</v>
      </c>
      <c r="E28" s="69" t="s">
        <v>180</v>
      </c>
      <c r="F28" s="68">
        <f t="shared" si="3"/>
        <v>6693041.1</v>
      </c>
      <c r="G28" s="68">
        <f t="shared" si="4"/>
        <v>6693041.1</v>
      </c>
      <c r="H28" s="68">
        <f t="shared" si="5"/>
        <v>6693041.1</v>
      </c>
      <c r="I28" s="68">
        <f>I29</f>
        <v>0</v>
      </c>
      <c r="J28" s="68">
        <f>J29</f>
        <v>6693041.1</v>
      </c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104"/>
    </row>
    <row r="29" ht="22.9" customHeight="1" spans="1:40">
      <c r="A29" s="88"/>
      <c r="B29" s="65"/>
      <c r="C29" s="114"/>
      <c r="D29" s="65"/>
      <c r="E29" s="69" t="s">
        <v>181</v>
      </c>
      <c r="F29" s="68">
        <f t="shared" si="3"/>
        <v>6693041.1</v>
      </c>
      <c r="G29" s="68">
        <f t="shared" si="4"/>
        <v>6693041.1</v>
      </c>
      <c r="H29" s="68">
        <f t="shared" si="5"/>
        <v>6693041.1</v>
      </c>
      <c r="I29" s="68"/>
      <c r="J29" s="68">
        <v>6693041.1</v>
      </c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104"/>
    </row>
    <row r="30" ht="22.9" customHeight="1" spans="1:40">
      <c r="A30" s="88"/>
      <c r="B30" s="65">
        <v>303</v>
      </c>
      <c r="C30" s="112"/>
      <c r="D30" s="65"/>
      <c r="E30" s="83" t="s">
        <v>182</v>
      </c>
      <c r="F30" s="68">
        <f t="shared" si="3"/>
        <v>523240</v>
      </c>
      <c r="G30" s="68">
        <f t="shared" si="4"/>
        <v>523240</v>
      </c>
      <c r="H30" s="68">
        <f t="shared" si="5"/>
        <v>523240</v>
      </c>
      <c r="I30" s="68">
        <f>I31+I33+I35</f>
        <v>423240</v>
      </c>
      <c r="J30" s="68">
        <f>J31+J33+J35</f>
        <v>100000</v>
      </c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104"/>
    </row>
    <row r="31" ht="22.9" customHeight="1" spans="1:40">
      <c r="A31" s="88"/>
      <c r="B31" s="65">
        <v>303</v>
      </c>
      <c r="C31" s="112" t="s">
        <v>183</v>
      </c>
      <c r="D31" s="65">
        <v>116101</v>
      </c>
      <c r="E31" s="83" t="s">
        <v>184</v>
      </c>
      <c r="F31" s="68">
        <f t="shared" si="3"/>
        <v>235200</v>
      </c>
      <c r="G31" s="68">
        <f t="shared" si="4"/>
        <v>235200</v>
      </c>
      <c r="H31" s="68">
        <f t="shared" si="5"/>
        <v>235200</v>
      </c>
      <c r="I31" s="68">
        <f>I32</f>
        <v>235200</v>
      </c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104"/>
    </row>
    <row r="32" ht="22.9" customHeight="1" spans="1:40">
      <c r="A32" s="88"/>
      <c r="B32" s="65"/>
      <c r="C32" s="112"/>
      <c r="D32" s="65"/>
      <c r="E32" s="83" t="s">
        <v>185</v>
      </c>
      <c r="F32" s="68">
        <f t="shared" si="3"/>
        <v>235200</v>
      </c>
      <c r="G32" s="68">
        <f t="shared" si="4"/>
        <v>235200</v>
      </c>
      <c r="H32" s="68">
        <f t="shared" si="5"/>
        <v>235200</v>
      </c>
      <c r="I32" s="68">
        <v>235200</v>
      </c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104"/>
    </row>
    <row r="33" ht="22.9" customHeight="1" spans="1:40">
      <c r="A33" s="88"/>
      <c r="B33" s="65">
        <v>303</v>
      </c>
      <c r="C33" s="112" t="s">
        <v>169</v>
      </c>
      <c r="D33" s="65">
        <v>116101</v>
      </c>
      <c r="E33" s="83" t="s">
        <v>186</v>
      </c>
      <c r="F33" s="68">
        <f t="shared" si="3"/>
        <v>780</v>
      </c>
      <c r="G33" s="68">
        <f t="shared" si="4"/>
        <v>780</v>
      </c>
      <c r="H33" s="68">
        <f t="shared" si="5"/>
        <v>780</v>
      </c>
      <c r="I33" s="68">
        <f>I34</f>
        <v>780</v>
      </c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104"/>
    </row>
    <row r="34" ht="22.9" customHeight="1" spans="1:40">
      <c r="A34" s="88"/>
      <c r="B34" s="65"/>
      <c r="C34" s="112"/>
      <c r="D34" s="65"/>
      <c r="E34" s="83" t="s">
        <v>187</v>
      </c>
      <c r="F34" s="68">
        <f t="shared" si="3"/>
        <v>780</v>
      </c>
      <c r="G34" s="68">
        <f t="shared" si="4"/>
        <v>780</v>
      </c>
      <c r="H34" s="68">
        <f t="shared" si="5"/>
        <v>780</v>
      </c>
      <c r="I34" s="68">
        <v>780</v>
      </c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104"/>
    </row>
    <row r="35" ht="22.9" customHeight="1" spans="1:40">
      <c r="A35" s="88"/>
      <c r="B35" s="65">
        <v>303</v>
      </c>
      <c r="C35" s="112" t="s">
        <v>97</v>
      </c>
      <c r="D35" s="65">
        <v>116101</v>
      </c>
      <c r="E35" s="83" t="s">
        <v>188</v>
      </c>
      <c r="F35" s="68">
        <f t="shared" si="3"/>
        <v>287260</v>
      </c>
      <c r="G35" s="68">
        <f t="shared" si="4"/>
        <v>287260</v>
      </c>
      <c r="H35" s="68">
        <f t="shared" si="5"/>
        <v>287260</v>
      </c>
      <c r="I35" s="68">
        <f>I36</f>
        <v>187260</v>
      </c>
      <c r="J35" s="68">
        <f>SUM(J36:J37)</f>
        <v>100000</v>
      </c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104"/>
    </row>
    <row r="36" ht="22.9" customHeight="1" spans="1:40">
      <c r="A36" s="88"/>
      <c r="B36" s="65"/>
      <c r="C36" s="112"/>
      <c r="D36" s="65"/>
      <c r="E36" s="83" t="s">
        <v>189</v>
      </c>
      <c r="F36" s="68">
        <f t="shared" si="3"/>
        <v>187260</v>
      </c>
      <c r="G36" s="68">
        <f t="shared" si="4"/>
        <v>187260</v>
      </c>
      <c r="H36" s="68">
        <f t="shared" si="5"/>
        <v>187260</v>
      </c>
      <c r="I36" s="68">
        <v>187260</v>
      </c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104"/>
    </row>
    <row r="37" ht="22.9" customHeight="1" spans="1:40">
      <c r="A37" s="88"/>
      <c r="B37" s="65"/>
      <c r="C37" s="112"/>
      <c r="D37" s="65"/>
      <c r="E37" s="83" t="s">
        <v>190</v>
      </c>
      <c r="F37" s="68"/>
      <c r="G37" s="68"/>
      <c r="H37" s="68"/>
      <c r="I37" s="68"/>
      <c r="J37" s="68">
        <v>100000</v>
      </c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104"/>
    </row>
    <row r="38" ht="22.9" customHeight="1" spans="1:40">
      <c r="A38" s="88"/>
      <c r="B38" s="65">
        <v>302</v>
      </c>
      <c r="C38" s="112"/>
      <c r="D38" s="65"/>
      <c r="E38" s="83" t="s">
        <v>191</v>
      </c>
      <c r="F38" s="68">
        <f t="shared" ref="F38:F49" si="6">G38</f>
        <v>3720000</v>
      </c>
      <c r="G38" s="68">
        <f t="shared" ref="G38:G49" si="7">H38</f>
        <v>3720000</v>
      </c>
      <c r="H38" s="68">
        <f t="shared" ref="H38:H49" si="8">SUM(I38:J38)</f>
        <v>3720000</v>
      </c>
      <c r="I38" s="68">
        <f>SUM(I39:I49)</f>
        <v>3720000</v>
      </c>
      <c r="J38" s="68">
        <v>0</v>
      </c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104"/>
    </row>
    <row r="39" ht="22.9" customHeight="1" spans="1:40">
      <c r="A39" s="88"/>
      <c r="B39" s="65">
        <v>302</v>
      </c>
      <c r="C39" s="112" t="s">
        <v>95</v>
      </c>
      <c r="D39" s="65">
        <v>116001</v>
      </c>
      <c r="E39" s="83" t="s">
        <v>192</v>
      </c>
      <c r="F39" s="68">
        <f t="shared" si="6"/>
        <v>800000</v>
      </c>
      <c r="G39" s="68">
        <f t="shared" si="7"/>
        <v>800000</v>
      </c>
      <c r="H39" s="68">
        <f t="shared" si="8"/>
        <v>800000</v>
      </c>
      <c r="I39" s="68">
        <v>800000</v>
      </c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104"/>
    </row>
    <row r="40" ht="22.9" customHeight="1" spans="1:40">
      <c r="A40" s="88"/>
      <c r="B40" s="65">
        <v>302</v>
      </c>
      <c r="C40" s="112" t="s">
        <v>97</v>
      </c>
      <c r="D40" s="65">
        <v>116001</v>
      </c>
      <c r="E40" s="83" t="s">
        <v>193</v>
      </c>
      <c r="F40" s="68">
        <f t="shared" si="6"/>
        <v>20000</v>
      </c>
      <c r="G40" s="68">
        <f t="shared" si="7"/>
        <v>20000</v>
      </c>
      <c r="H40" s="68">
        <f t="shared" si="8"/>
        <v>20000</v>
      </c>
      <c r="I40" s="68">
        <v>20000</v>
      </c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104"/>
    </row>
    <row r="41" ht="22.9" customHeight="1" spans="1:40">
      <c r="A41" s="88"/>
      <c r="B41" s="65">
        <v>302</v>
      </c>
      <c r="C41" s="112" t="s">
        <v>98</v>
      </c>
      <c r="D41" s="65">
        <v>116001</v>
      </c>
      <c r="E41" s="83" t="s">
        <v>194</v>
      </c>
      <c r="F41" s="68">
        <f t="shared" si="6"/>
        <v>150000</v>
      </c>
      <c r="G41" s="68">
        <f t="shared" si="7"/>
        <v>150000</v>
      </c>
      <c r="H41" s="68">
        <f t="shared" si="8"/>
        <v>150000</v>
      </c>
      <c r="I41" s="68">
        <v>150000</v>
      </c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104"/>
    </row>
    <row r="42" ht="22.9" customHeight="1" spans="1:40">
      <c r="A42" s="88"/>
      <c r="B42" s="65">
        <v>302</v>
      </c>
      <c r="C42" s="112" t="s">
        <v>183</v>
      </c>
      <c r="D42" s="65">
        <v>116001</v>
      </c>
      <c r="E42" s="83" t="s">
        <v>195</v>
      </c>
      <c r="F42" s="68">
        <f t="shared" si="6"/>
        <v>5000</v>
      </c>
      <c r="G42" s="68">
        <f t="shared" si="7"/>
        <v>5000</v>
      </c>
      <c r="H42" s="68">
        <f t="shared" si="8"/>
        <v>5000</v>
      </c>
      <c r="I42" s="68">
        <v>5000</v>
      </c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104"/>
    </row>
    <row r="43" ht="22.9" customHeight="1" spans="1:40">
      <c r="A43" s="88"/>
      <c r="B43" s="65">
        <v>302</v>
      </c>
      <c r="C43" s="112" t="s">
        <v>100</v>
      </c>
      <c r="D43" s="65">
        <v>116001</v>
      </c>
      <c r="E43" s="83" t="s">
        <v>196</v>
      </c>
      <c r="F43" s="68">
        <f t="shared" si="6"/>
        <v>450000</v>
      </c>
      <c r="G43" s="68">
        <f t="shared" si="7"/>
        <v>450000</v>
      </c>
      <c r="H43" s="68">
        <f t="shared" si="8"/>
        <v>450000</v>
      </c>
      <c r="I43" s="68">
        <v>450000</v>
      </c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104"/>
    </row>
    <row r="44" ht="22.9" customHeight="1" spans="1:40">
      <c r="A44" s="88"/>
      <c r="B44" s="65">
        <v>302</v>
      </c>
      <c r="C44" s="112" t="s">
        <v>165</v>
      </c>
      <c r="D44" s="65">
        <v>116001</v>
      </c>
      <c r="E44" s="83" t="s">
        <v>197</v>
      </c>
      <c r="F44" s="68">
        <f t="shared" si="6"/>
        <v>975000</v>
      </c>
      <c r="G44" s="68">
        <f t="shared" si="7"/>
        <v>975000</v>
      </c>
      <c r="H44" s="68">
        <f t="shared" si="8"/>
        <v>975000</v>
      </c>
      <c r="I44" s="68">
        <v>975000</v>
      </c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104"/>
    </row>
    <row r="45" ht="22.9" customHeight="1" spans="1:40">
      <c r="A45" s="88"/>
      <c r="B45" s="65">
        <v>302</v>
      </c>
      <c r="C45" s="112" t="s">
        <v>198</v>
      </c>
      <c r="D45" s="65">
        <v>116001</v>
      </c>
      <c r="E45" s="83" t="s">
        <v>199</v>
      </c>
      <c r="F45" s="68">
        <f t="shared" si="6"/>
        <v>20000</v>
      </c>
      <c r="G45" s="68">
        <f t="shared" si="7"/>
        <v>20000</v>
      </c>
      <c r="H45" s="68">
        <f t="shared" si="8"/>
        <v>20000</v>
      </c>
      <c r="I45" s="68">
        <v>20000</v>
      </c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104"/>
    </row>
    <row r="46" ht="22.9" customHeight="1" spans="1:40">
      <c r="A46" s="88"/>
      <c r="B46" s="65">
        <v>302</v>
      </c>
      <c r="C46" s="112" t="s">
        <v>200</v>
      </c>
      <c r="D46" s="65">
        <v>116001</v>
      </c>
      <c r="E46" s="83" t="s">
        <v>201</v>
      </c>
      <c r="F46" s="68">
        <f t="shared" si="6"/>
        <v>10000</v>
      </c>
      <c r="G46" s="68">
        <f t="shared" si="7"/>
        <v>10000</v>
      </c>
      <c r="H46" s="68">
        <f t="shared" si="8"/>
        <v>10000</v>
      </c>
      <c r="I46" s="68">
        <v>10000</v>
      </c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104"/>
    </row>
    <row r="47" ht="22.9" customHeight="1" spans="1:40">
      <c r="A47" s="88"/>
      <c r="B47" s="65">
        <v>302</v>
      </c>
      <c r="C47" s="112" t="s">
        <v>202</v>
      </c>
      <c r="D47" s="65">
        <v>116001</v>
      </c>
      <c r="E47" s="83" t="s">
        <v>203</v>
      </c>
      <c r="F47" s="68">
        <f t="shared" si="6"/>
        <v>1100000</v>
      </c>
      <c r="G47" s="68">
        <f t="shared" si="7"/>
        <v>1100000</v>
      </c>
      <c r="H47" s="68">
        <f t="shared" si="8"/>
        <v>1100000</v>
      </c>
      <c r="I47" s="68">
        <v>1100000</v>
      </c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104"/>
    </row>
    <row r="48" ht="22.9" customHeight="1" spans="1:40">
      <c r="A48" s="88"/>
      <c r="B48" s="65">
        <v>302</v>
      </c>
      <c r="C48" s="112" t="s">
        <v>204</v>
      </c>
      <c r="D48" s="65">
        <v>116001</v>
      </c>
      <c r="E48" s="83" t="s">
        <v>205</v>
      </c>
      <c r="F48" s="68">
        <f t="shared" si="6"/>
        <v>20000</v>
      </c>
      <c r="G48" s="68">
        <f t="shared" si="7"/>
        <v>20000</v>
      </c>
      <c r="H48" s="68">
        <f t="shared" si="8"/>
        <v>20000</v>
      </c>
      <c r="I48" s="68">
        <v>20000</v>
      </c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104"/>
    </row>
    <row r="49" ht="22.9" customHeight="1" spans="1:40">
      <c r="A49" s="88"/>
      <c r="B49" s="65">
        <v>302</v>
      </c>
      <c r="C49" s="114" t="s">
        <v>179</v>
      </c>
      <c r="D49" s="65">
        <v>116001</v>
      </c>
      <c r="E49" s="83" t="s">
        <v>206</v>
      </c>
      <c r="F49" s="68">
        <f t="shared" si="6"/>
        <v>170000</v>
      </c>
      <c r="G49" s="68">
        <f t="shared" si="7"/>
        <v>170000</v>
      </c>
      <c r="H49" s="68">
        <f t="shared" si="8"/>
        <v>170000</v>
      </c>
      <c r="I49" s="68">
        <v>170000</v>
      </c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104"/>
    </row>
    <row r="50" ht="9.75" customHeight="1" spans="1:40">
      <c r="A50" s="98"/>
      <c r="B50" s="98"/>
      <c r="C50" s="98"/>
      <c r="D50" s="115"/>
      <c r="E50" s="10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121"/>
    </row>
    <row r="51" spans="8:9">
      <c r="H51" s="84">
        <f>SUBTOTAL(9,I51:J51)</f>
        <v>0</v>
      </c>
      <c r="I51" s="118"/>
    </row>
    <row r="52" spans="9:9">
      <c r="I52" s="118"/>
    </row>
    <row r="53" spans="9:9">
      <c r="I53" s="118"/>
    </row>
    <row r="54" spans="9:9">
      <c r="I54" s="118"/>
    </row>
    <row r="55" spans="9:9">
      <c r="I55" s="118"/>
    </row>
    <row r="56" spans="9:9">
      <c r="I56" s="118"/>
    </row>
    <row r="57" spans="9:9">
      <c r="I57" s="118"/>
    </row>
    <row r="58" spans="9:9">
      <c r="I58" s="118"/>
    </row>
    <row r="59" spans="9:9">
      <c r="I59" s="118"/>
    </row>
    <row r="60" spans="9:9">
      <c r="I60" s="118"/>
    </row>
    <row r="61" spans="9:9">
      <c r="I61" s="118"/>
    </row>
    <row r="62" spans="9:9">
      <c r="I62" s="118"/>
    </row>
    <row r="63" spans="9:9">
      <c r="I63" s="118"/>
    </row>
    <row r="64" spans="9:9">
      <c r="I64" s="118"/>
    </row>
    <row r="65" spans="9:9">
      <c r="I65" s="118"/>
    </row>
    <row r="66" spans="9:9">
      <c r="I66" s="118"/>
    </row>
    <row r="67" spans="9:9">
      <c r="I67" s="118"/>
    </row>
  </sheetData>
  <autoFilter ref="A6:AN49">
    <extLst/>
  </autoFilter>
  <sortState ref="B8:I34">
    <sortCondition ref="B8:B34"/>
  </sortState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88888888888889" right="0.588888888888889" top="1.37638888888889" bottom="0.982638888888889" header="0" footer="0"/>
  <pageSetup paperSize="9" scale="38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H15" sqref="H15"/>
    </sheetView>
  </sheetViews>
  <sheetFormatPr defaultColWidth="10" defaultRowHeight="14.4"/>
  <cols>
    <col min="1" max="1" width="1.57407407407407" style="84" customWidth="1"/>
    <col min="2" max="4" width="6.13888888888889" style="84" customWidth="1"/>
    <col min="5" max="5" width="16.8611111111111" style="84" customWidth="1"/>
    <col min="6" max="6" width="41" style="105" customWidth="1"/>
    <col min="7" max="9" width="16.4259259259259" style="84" customWidth="1"/>
    <col min="10" max="10" width="1.57407407407407" style="84" customWidth="1"/>
    <col min="11" max="12" width="9.71296296296296" style="84" customWidth="1"/>
    <col min="13" max="16384" width="10" style="84"/>
  </cols>
  <sheetData>
    <row r="1" ht="24.95" customHeight="1" spans="1:10">
      <c r="A1" s="85"/>
      <c r="B1" s="58" t="s">
        <v>207</v>
      </c>
      <c r="C1" s="58"/>
      <c r="D1" s="58"/>
      <c r="E1" s="86"/>
      <c r="F1" s="106"/>
      <c r="G1" s="87" t="s">
        <v>208</v>
      </c>
      <c r="H1" s="87"/>
      <c r="I1" s="87"/>
      <c r="J1" s="88"/>
    </row>
    <row r="2" ht="22.9" customHeight="1" spans="1:10">
      <c r="A2" s="85"/>
      <c r="B2" s="89" t="s">
        <v>209</v>
      </c>
      <c r="C2" s="89"/>
      <c r="D2" s="89"/>
      <c r="E2" s="89"/>
      <c r="F2" s="107"/>
      <c r="G2" s="89"/>
      <c r="H2" s="89"/>
      <c r="I2" s="89"/>
      <c r="J2" s="88" t="s">
        <v>3</v>
      </c>
    </row>
    <row r="3" ht="19.5" customHeight="1" spans="1:10">
      <c r="A3" s="90"/>
      <c r="B3" s="91" t="s">
        <v>5</v>
      </c>
      <c r="C3" s="91"/>
      <c r="D3" s="91"/>
      <c r="E3" s="91"/>
      <c r="F3" s="91"/>
      <c r="G3" s="90"/>
      <c r="I3" s="75" t="s">
        <v>6</v>
      </c>
      <c r="J3" s="92"/>
    </row>
    <row r="4" ht="24.4" customHeight="1" spans="1:10">
      <c r="A4" s="86"/>
      <c r="B4" s="65" t="s">
        <v>9</v>
      </c>
      <c r="C4" s="65"/>
      <c r="D4" s="65"/>
      <c r="E4" s="65"/>
      <c r="F4" s="83"/>
      <c r="G4" s="65" t="s">
        <v>59</v>
      </c>
      <c r="H4" s="82" t="s">
        <v>146</v>
      </c>
      <c r="I4" s="82" t="s">
        <v>148</v>
      </c>
      <c r="J4" s="86"/>
    </row>
    <row r="5" ht="24.4" customHeight="1" spans="1:10">
      <c r="A5" s="86"/>
      <c r="B5" s="65" t="s">
        <v>89</v>
      </c>
      <c r="C5" s="65"/>
      <c r="D5" s="65"/>
      <c r="E5" s="65" t="s">
        <v>70</v>
      </c>
      <c r="F5" s="83" t="s">
        <v>71</v>
      </c>
      <c r="G5" s="65"/>
      <c r="H5" s="82"/>
      <c r="I5" s="82"/>
      <c r="J5" s="86"/>
    </row>
    <row r="6" ht="24.4" customHeight="1" spans="1:10">
      <c r="A6" s="93"/>
      <c r="B6" s="65" t="s">
        <v>90</v>
      </c>
      <c r="C6" s="65" t="s">
        <v>91</v>
      </c>
      <c r="D6" s="65" t="s">
        <v>92</v>
      </c>
      <c r="E6" s="65"/>
      <c r="F6" s="83"/>
      <c r="G6" s="65"/>
      <c r="H6" s="82"/>
      <c r="I6" s="82"/>
      <c r="J6" s="95"/>
    </row>
    <row r="7" ht="22.9" customHeight="1" spans="1:10">
      <c r="A7" s="96"/>
      <c r="B7" s="65"/>
      <c r="C7" s="65"/>
      <c r="D7" s="65"/>
      <c r="E7" s="65"/>
      <c r="F7" s="83" t="s">
        <v>72</v>
      </c>
      <c r="G7" s="68">
        <f>G8</f>
        <v>46264684.2</v>
      </c>
      <c r="H7" s="68">
        <f>H8</f>
        <v>46264684.2</v>
      </c>
      <c r="I7" s="68"/>
      <c r="J7" s="97"/>
    </row>
    <row r="8" ht="22.9" customHeight="1" spans="1:10">
      <c r="A8" s="96"/>
      <c r="B8" s="65"/>
      <c r="C8" s="65"/>
      <c r="D8" s="65"/>
      <c r="E8" s="65"/>
      <c r="F8" s="83" t="s">
        <v>0</v>
      </c>
      <c r="G8" s="68">
        <f>H8</f>
        <v>46264684.2</v>
      </c>
      <c r="H8" s="68">
        <f>H9+H13+H14+H15+H16+H17</f>
        <v>46264684.2</v>
      </c>
      <c r="I8" s="68"/>
      <c r="J8" s="97"/>
    </row>
    <row r="9" ht="22.9" customHeight="1" spans="1:10">
      <c r="A9" s="96"/>
      <c r="B9" s="65">
        <v>204</v>
      </c>
      <c r="C9" s="65"/>
      <c r="D9" s="65"/>
      <c r="E9" s="65">
        <v>116001</v>
      </c>
      <c r="F9" s="83" t="s">
        <v>73</v>
      </c>
      <c r="G9" s="68">
        <f>H9</f>
        <v>33967258.27</v>
      </c>
      <c r="H9" s="68">
        <f>H10+H11+H12</f>
        <v>33967258.27</v>
      </c>
      <c r="I9" s="68"/>
      <c r="J9" s="97"/>
    </row>
    <row r="10" ht="22.9" customHeight="1" spans="1:10">
      <c r="A10" s="96"/>
      <c r="B10" s="65" t="s">
        <v>93</v>
      </c>
      <c r="C10" s="65" t="s">
        <v>94</v>
      </c>
      <c r="D10" s="65" t="s">
        <v>95</v>
      </c>
      <c r="E10" s="65">
        <v>116001</v>
      </c>
      <c r="F10" s="83" t="s">
        <v>74</v>
      </c>
      <c r="G10" s="68">
        <f>H10</f>
        <v>27404617.17</v>
      </c>
      <c r="H10" s="68">
        <f>'1-2'!G10</f>
        <v>27404617.17</v>
      </c>
      <c r="I10" s="68"/>
      <c r="J10" s="97"/>
    </row>
    <row r="11" ht="22.9" customHeight="1" spans="1:10">
      <c r="A11" s="96"/>
      <c r="B11" s="65">
        <v>304</v>
      </c>
      <c r="C11" s="65">
        <v>2</v>
      </c>
      <c r="D11" s="65">
        <v>2</v>
      </c>
      <c r="E11" s="65">
        <v>116001</v>
      </c>
      <c r="F11" s="83" t="s">
        <v>75</v>
      </c>
      <c r="G11" s="68">
        <f t="shared" ref="G11:G17" si="0">H11</f>
        <v>100000</v>
      </c>
      <c r="H11" s="68">
        <f>'1-2'!G11</f>
        <v>100000</v>
      </c>
      <c r="I11" s="68"/>
      <c r="J11" s="97"/>
    </row>
    <row r="12" ht="22.9" customHeight="1" spans="1:10">
      <c r="A12" s="96"/>
      <c r="B12" s="65">
        <v>204</v>
      </c>
      <c r="C12" s="65">
        <v>2</v>
      </c>
      <c r="D12" s="65">
        <v>99</v>
      </c>
      <c r="E12" s="65">
        <v>116001</v>
      </c>
      <c r="F12" s="83" t="s">
        <v>76</v>
      </c>
      <c r="G12" s="68">
        <f t="shared" si="0"/>
        <v>6462641.1</v>
      </c>
      <c r="H12" s="68">
        <f>'1-2'!G12</f>
        <v>6462641.1</v>
      </c>
      <c r="I12" s="68"/>
      <c r="J12" s="97"/>
    </row>
    <row r="13" ht="22.9" customHeight="1" spans="1:10">
      <c r="A13" s="96"/>
      <c r="B13" s="65" t="s">
        <v>96</v>
      </c>
      <c r="C13" s="65" t="s">
        <v>97</v>
      </c>
      <c r="D13" s="65" t="s">
        <v>97</v>
      </c>
      <c r="E13" s="65">
        <v>116001</v>
      </c>
      <c r="F13" s="83" t="s">
        <v>77</v>
      </c>
      <c r="G13" s="68">
        <f t="shared" si="0"/>
        <v>4355665.17</v>
      </c>
      <c r="H13" s="68">
        <f>'1-2'!G13</f>
        <v>4355665.17</v>
      </c>
      <c r="I13" s="68"/>
      <c r="J13" s="97"/>
    </row>
    <row r="14" ht="22.9" customHeight="1" spans="1:10">
      <c r="A14" s="96"/>
      <c r="B14" s="65" t="s">
        <v>96</v>
      </c>
      <c r="C14" s="65" t="s">
        <v>97</v>
      </c>
      <c r="D14" s="65" t="s">
        <v>98</v>
      </c>
      <c r="E14" s="65">
        <v>116001</v>
      </c>
      <c r="F14" s="83" t="s">
        <v>78</v>
      </c>
      <c r="G14" s="68">
        <f t="shared" si="0"/>
        <v>2177832.45</v>
      </c>
      <c r="H14" s="68">
        <f>'1-2'!G14</f>
        <v>2177832.45</v>
      </c>
      <c r="I14" s="68"/>
      <c r="J14" s="97"/>
    </row>
    <row r="15" ht="22.9" customHeight="1" spans="1:10">
      <c r="A15" s="96"/>
      <c r="B15" s="65" t="s">
        <v>99</v>
      </c>
      <c r="C15" s="65" t="s">
        <v>100</v>
      </c>
      <c r="D15" s="65" t="s">
        <v>95</v>
      </c>
      <c r="E15" s="65">
        <v>116001</v>
      </c>
      <c r="F15" s="83" t="s">
        <v>79</v>
      </c>
      <c r="G15" s="68">
        <f t="shared" si="0"/>
        <v>1905603.5</v>
      </c>
      <c r="H15" s="68">
        <f>'1-2'!G15</f>
        <v>1905603.5</v>
      </c>
      <c r="I15" s="68"/>
      <c r="J15" s="97"/>
    </row>
    <row r="16" ht="22.9" customHeight="1" spans="1:10">
      <c r="A16" s="96"/>
      <c r="B16" s="65" t="s">
        <v>99</v>
      </c>
      <c r="C16" s="65" t="s">
        <v>100</v>
      </c>
      <c r="D16" s="65" t="s">
        <v>101</v>
      </c>
      <c r="E16" s="65">
        <v>116001</v>
      </c>
      <c r="F16" s="83" t="s">
        <v>80</v>
      </c>
      <c r="G16" s="68">
        <f t="shared" si="0"/>
        <v>504240</v>
      </c>
      <c r="H16" s="68">
        <f>'1-2'!G16</f>
        <v>504240</v>
      </c>
      <c r="I16" s="68"/>
      <c r="J16" s="97"/>
    </row>
    <row r="17" ht="22.9" customHeight="1" spans="1:10">
      <c r="A17" s="96"/>
      <c r="B17" s="65" t="s">
        <v>102</v>
      </c>
      <c r="C17" s="65" t="s">
        <v>94</v>
      </c>
      <c r="D17" s="65" t="s">
        <v>95</v>
      </c>
      <c r="E17" s="65">
        <v>116001</v>
      </c>
      <c r="F17" s="83" t="s">
        <v>81</v>
      </c>
      <c r="G17" s="68">
        <f t="shared" si="0"/>
        <v>3354084.81</v>
      </c>
      <c r="H17" s="68">
        <f>'1-2'!G17</f>
        <v>3354084.81</v>
      </c>
      <c r="I17" s="68"/>
      <c r="J17" s="97"/>
    </row>
    <row r="18" ht="22.9" customHeight="1" spans="1:10">
      <c r="A18" s="96"/>
      <c r="B18" s="65"/>
      <c r="C18" s="65"/>
      <c r="D18" s="65"/>
      <c r="E18" s="65"/>
      <c r="F18" s="83"/>
      <c r="G18" s="68"/>
      <c r="H18" s="68"/>
      <c r="I18" s="68"/>
      <c r="J18" s="97"/>
    </row>
    <row r="19" ht="9.75" customHeight="1" spans="1:10">
      <c r="A19" s="98"/>
      <c r="B19" s="99"/>
      <c r="C19" s="99"/>
      <c r="D19" s="99"/>
      <c r="E19" s="99"/>
      <c r="F19" s="108"/>
      <c r="G19" s="98"/>
      <c r="H19" s="98"/>
      <c r="I19" s="98"/>
      <c r="J19" s="100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88888888888889" right="0.588888888888889" top="1.37638888888889" bottom="0.982638888888889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7"/>
  <sheetViews>
    <sheetView showZeros="0" workbookViewId="0">
      <pane ySplit="6" topLeftCell="A7" activePane="bottomLeft" state="frozen"/>
      <selection/>
      <selection pane="bottomLeft" activeCell="L27" sqref="L27"/>
    </sheetView>
  </sheetViews>
  <sheetFormatPr defaultColWidth="10" defaultRowHeight="14.4"/>
  <cols>
    <col min="1" max="1" width="1.57407407407407" style="84" customWidth="1"/>
    <col min="2" max="3" width="6.13888888888889" style="84" customWidth="1"/>
    <col min="4" max="4" width="10.5740740740741" style="84" customWidth="1"/>
    <col min="5" max="5" width="36.4259259259259" style="84" customWidth="1"/>
    <col min="6" max="8" width="17.4259259259259" style="84" customWidth="1"/>
    <col min="9" max="9" width="1.57407407407407" style="84" customWidth="1"/>
    <col min="10" max="10" width="9.71296296296296" style="84" customWidth="1"/>
    <col min="11" max="11" width="10" style="84"/>
    <col min="12" max="12" width="11.7777777777778" style="84"/>
    <col min="13" max="16384" width="10" style="84"/>
  </cols>
  <sheetData>
    <row r="1" ht="24.95" customHeight="1" spans="1:10">
      <c r="A1" s="101"/>
      <c r="B1" s="58" t="s">
        <v>210</v>
      </c>
      <c r="C1" s="58"/>
      <c r="D1" s="102"/>
      <c r="E1" s="102"/>
      <c r="F1" s="85"/>
      <c r="G1" s="85"/>
      <c r="H1" s="103" t="s">
        <v>211</v>
      </c>
      <c r="I1" s="104"/>
      <c r="J1" s="84">
        <f>E1-G1</f>
        <v>0</v>
      </c>
    </row>
    <row r="2" ht="22.9" customHeight="1" spans="1:9">
      <c r="A2" s="85"/>
      <c r="B2" s="89" t="s">
        <v>212</v>
      </c>
      <c r="C2" s="89"/>
      <c r="D2" s="89"/>
      <c r="E2" s="89"/>
      <c r="F2" s="89"/>
      <c r="G2" s="89"/>
      <c r="H2" s="89"/>
      <c r="I2" s="104"/>
    </row>
    <row r="3" ht="19.5" customHeight="1" spans="1:9">
      <c r="A3" s="90"/>
      <c r="B3" s="91" t="s">
        <v>5</v>
      </c>
      <c r="C3" s="91"/>
      <c r="D3" s="91"/>
      <c r="E3" s="91"/>
      <c r="G3" s="90"/>
      <c r="H3" s="75" t="s">
        <v>6</v>
      </c>
      <c r="I3" s="104"/>
    </row>
    <row r="4" ht="22.9" customHeight="1" spans="1:9">
      <c r="A4" s="88"/>
      <c r="B4" s="65" t="s">
        <v>9</v>
      </c>
      <c r="C4" s="65"/>
      <c r="D4" s="65"/>
      <c r="E4" s="65"/>
      <c r="F4" s="65" t="s">
        <v>85</v>
      </c>
      <c r="G4" s="65"/>
      <c r="H4" s="65"/>
      <c r="I4" s="104"/>
    </row>
    <row r="5" ht="22.9" customHeight="1" spans="1:9">
      <c r="A5" s="88"/>
      <c r="B5" s="65" t="s">
        <v>89</v>
      </c>
      <c r="C5" s="65"/>
      <c r="D5" s="65" t="s">
        <v>70</v>
      </c>
      <c r="E5" s="65" t="s">
        <v>71</v>
      </c>
      <c r="F5" s="65" t="s">
        <v>59</v>
      </c>
      <c r="G5" s="65" t="s">
        <v>213</v>
      </c>
      <c r="H5" s="65" t="s">
        <v>214</v>
      </c>
      <c r="I5" s="104"/>
    </row>
    <row r="6" ht="22.9" customHeight="1" spans="1:9">
      <c r="A6" s="86"/>
      <c r="B6" s="65" t="s">
        <v>90</v>
      </c>
      <c r="C6" s="65" t="s">
        <v>91</v>
      </c>
      <c r="D6" s="65"/>
      <c r="E6" s="65"/>
      <c r="F6" s="65"/>
      <c r="G6" s="65"/>
      <c r="H6" s="65"/>
      <c r="I6" s="104"/>
    </row>
    <row r="7" ht="21" customHeight="1" spans="1:9">
      <c r="A7" s="88"/>
      <c r="B7" s="65"/>
      <c r="C7" s="65"/>
      <c r="D7" s="65"/>
      <c r="E7" s="65" t="s">
        <v>72</v>
      </c>
      <c r="F7" s="68">
        <f>SUM(G7:H7)</f>
        <v>39471643.1</v>
      </c>
      <c r="G7" s="68">
        <f>G8</f>
        <v>35751643.1</v>
      </c>
      <c r="H7" s="68">
        <f>H8</f>
        <v>3720000</v>
      </c>
      <c r="I7" s="104"/>
    </row>
    <row r="8" ht="21" customHeight="1" spans="1:9">
      <c r="A8" s="88"/>
      <c r="B8" s="65">
        <f>'2-1'!B8</f>
        <v>0</v>
      </c>
      <c r="C8" s="65">
        <f>'2-1'!C8</f>
        <v>0</v>
      </c>
      <c r="D8" s="65">
        <f>'2-1'!D8</f>
        <v>0</v>
      </c>
      <c r="E8" s="83" t="str">
        <f>'2-1'!E8</f>
        <v>黑水县公安局</v>
      </c>
      <c r="F8" s="68">
        <f>SUM(G8:H8)</f>
        <v>39471643.1</v>
      </c>
      <c r="G8" s="68">
        <f>G9+G28</f>
        <v>35751643.1</v>
      </c>
      <c r="H8" s="68">
        <f>H36</f>
        <v>3720000</v>
      </c>
      <c r="I8" s="104"/>
    </row>
    <row r="9" ht="21" customHeight="1" spans="1:9">
      <c r="A9" s="88"/>
      <c r="B9" s="65">
        <f>'2-1'!B9</f>
        <v>301</v>
      </c>
      <c r="C9" s="65">
        <f>'2-1'!C9</f>
        <v>0</v>
      </c>
      <c r="D9" s="65">
        <f>'2-1'!D9</f>
        <v>0</v>
      </c>
      <c r="E9" s="83" t="str">
        <f>'2-1'!E9</f>
        <v>工资福利支出</v>
      </c>
      <c r="F9" s="68">
        <f>SUM(G9:H9)</f>
        <v>35328403.1</v>
      </c>
      <c r="G9" s="68">
        <f>'2-1'!I9</f>
        <v>35328403.1</v>
      </c>
      <c r="H9" s="68"/>
      <c r="I9" s="104"/>
    </row>
    <row r="10" ht="21" customHeight="1" spans="1:9">
      <c r="A10" s="88"/>
      <c r="B10" s="65">
        <f>'2-1'!B10</f>
        <v>301</v>
      </c>
      <c r="C10" s="65" t="str">
        <f>'2-1'!C10</f>
        <v>01</v>
      </c>
      <c r="D10" s="65">
        <f>'2-1'!D10</f>
        <v>116101</v>
      </c>
      <c r="E10" s="83" t="str">
        <f>'2-1'!E10</f>
        <v>  基本工资</v>
      </c>
      <c r="F10" s="68">
        <f>SUM(G10:H10)</f>
        <v>6795780</v>
      </c>
      <c r="G10" s="68">
        <f>'2-1'!I10</f>
        <v>6795780</v>
      </c>
      <c r="H10" s="68"/>
      <c r="I10" s="104"/>
    </row>
    <row r="11" ht="21" customHeight="1" spans="1:9">
      <c r="A11" s="88"/>
      <c r="B11" s="65">
        <f>'2-1'!B11</f>
        <v>301</v>
      </c>
      <c r="C11" s="65" t="str">
        <f>'2-1'!C11</f>
        <v>02</v>
      </c>
      <c r="D11" s="65">
        <f>'2-1'!D11</f>
        <v>116101</v>
      </c>
      <c r="E11" s="83" t="str">
        <f>'2-1'!E11</f>
        <v>  津贴补贴</v>
      </c>
      <c r="F11" s="68">
        <f>SUM(G11:H11)</f>
        <v>12431594.28</v>
      </c>
      <c r="G11" s="68">
        <f>'2-1'!I11</f>
        <v>12431594.28</v>
      </c>
      <c r="H11" s="68"/>
      <c r="I11" s="104"/>
    </row>
    <row r="12" ht="21" customHeight="1" spans="1:9">
      <c r="A12" s="88"/>
      <c r="B12" s="65">
        <f>'2-1'!B12</f>
        <v>0</v>
      </c>
      <c r="C12" s="65">
        <f>'2-1'!C12</f>
        <v>0</v>
      </c>
      <c r="D12" s="65">
        <f>'2-1'!D12</f>
        <v>0</v>
      </c>
      <c r="E12" s="83" t="str">
        <f>'2-1'!E12</f>
        <v>    津贴补贴</v>
      </c>
      <c r="F12" s="68"/>
      <c r="G12" s="68">
        <f>'2-1'!I12</f>
        <v>7175892</v>
      </c>
      <c r="H12" s="68"/>
      <c r="I12" s="104"/>
    </row>
    <row r="13" ht="21" customHeight="1" spans="1:9">
      <c r="A13" s="88"/>
      <c r="B13" s="65">
        <f>'2-1'!B13</f>
        <v>0</v>
      </c>
      <c r="C13" s="65">
        <f>'2-1'!C13</f>
        <v>0</v>
      </c>
      <c r="D13" s="65">
        <f>'2-1'!D13</f>
        <v>0</v>
      </c>
      <c r="E13" s="83" t="str">
        <f>'2-1'!E13</f>
        <v>    艰苦边远地区津贴</v>
      </c>
      <c r="F13" s="68"/>
      <c r="G13" s="68">
        <f>'2-1'!I13</f>
        <v>2394540</v>
      </c>
      <c r="H13" s="68"/>
      <c r="I13" s="104"/>
    </row>
    <row r="14" ht="21" customHeight="1" spans="1:9">
      <c r="A14" s="88"/>
      <c r="B14" s="65">
        <f>'2-1'!B14</f>
        <v>0</v>
      </c>
      <c r="C14" s="65">
        <f>'2-1'!C14</f>
        <v>0</v>
      </c>
      <c r="D14" s="65">
        <f>'2-1'!D14</f>
        <v>0</v>
      </c>
      <c r="E14" s="83" t="str">
        <f>'2-1'!E14</f>
        <v>    高海拔津贴补贴</v>
      </c>
      <c r="F14" s="68"/>
      <c r="G14" s="68">
        <f>'2-1'!I14</f>
        <v>542282.28</v>
      </c>
      <c r="H14" s="68"/>
      <c r="I14" s="104"/>
    </row>
    <row r="15" ht="21" customHeight="1" spans="1:9">
      <c r="A15" s="88"/>
      <c r="B15" s="65">
        <f>'2-1'!B15</f>
        <v>0</v>
      </c>
      <c r="C15" s="65">
        <f>'2-1'!C15</f>
        <v>0</v>
      </c>
      <c r="D15" s="65">
        <f>'2-1'!D15</f>
        <v>0</v>
      </c>
      <c r="E15" s="83" t="str">
        <f>'2-1'!E15</f>
        <v>    警衔津贴</v>
      </c>
      <c r="F15" s="68"/>
      <c r="G15" s="68">
        <f>'2-1'!I15</f>
        <v>1591080</v>
      </c>
      <c r="H15" s="68"/>
      <c r="I15" s="104"/>
    </row>
    <row r="16" ht="21" customHeight="1" spans="1:9">
      <c r="A16" s="88"/>
      <c r="B16" s="65">
        <f>'2-1'!B16</f>
        <v>0</v>
      </c>
      <c r="C16" s="65">
        <f>'2-1'!C16</f>
        <v>0</v>
      </c>
      <c r="D16" s="65">
        <f>'2-1'!D16</f>
        <v>0</v>
      </c>
      <c r="E16" s="83" t="str">
        <f>'2-1'!E16</f>
        <v>    乡镇工作补贴</v>
      </c>
      <c r="F16" s="68"/>
      <c r="G16" s="68">
        <f>'2-1'!I16</f>
        <v>727800</v>
      </c>
      <c r="H16" s="68"/>
      <c r="I16" s="104"/>
    </row>
    <row r="17" ht="21" customHeight="1" spans="1:9">
      <c r="A17" s="88"/>
      <c r="B17" s="65">
        <f>'2-1'!B17</f>
        <v>301</v>
      </c>
      <c r="C17" s="65" t="str">
        <f>'2-1'!C17</f>
        <v>03</v>
      </c>
      <c r="D17" s="65">
        <f>'2-1'!D17</f>
        <v>116101</v>
      </c>
      <c r="E17" s="83" t="str">
        <f>'2-1'!E17</f>
        <v>  奖金</v>
      </c>
      <c r="F17" s="68">
        <f>SUM(G17:H17)</f>
        <v>3421271.38</v>
      </c>
      <c r="G17" s="68">
        <f>'2-1'!I17</f>
        <v>3421271.38</v>
      </c>
      <c r="H17" s="68"/>
      <c r="I17" s="104"/>
    </row>
    <row r="18" ht="21" customHeight="1" spans="1:9">
      <c r="A18" s="88"/>
      <c r="B18" s="65">
        <f>'2-1'!B18</f>
        <v>301</v>
      </c>
      <c r="C18" s="65" t="str">
        <f>'2-1'!C18</f>
        <v>13</v>
      </c>
      <c r="D18" s="65">
        <f>'2-1'!D18</f>
        <v>116101</v>
      </c>
      <c r="E18" s="83" t="str">
        <f>'2-1'!E18</f>
        <v>  住房公积金</v>
      </c>
      <c r="F18" s="68">
        <f>SUM(G18:H18)</f>
        <v>3354084.81</v>
      </c>
      <c r="G18" s="68">
        <f>'2-1'!I18</f>
        <v>3354084.81</v>
      </c>
      <c r="H18" s="68"/>
      <c r="I18" s="104"/>
    </row>
    <row r="19" ht="21" customHeight="1" spans="1:9">
      <c r="A19" s="88"/>
      <c r="B19" s="65">
        <f>'2-1'!B19</f>
        <v>0</v>
      </c>
      <c r="C19" s="65">
        <f>'2-1'!C19</f>
        <v>0</v>
      </c>
      <c r="D19" s="65">
        <f>'2-1'!D19</f>
        <v>0</v>
      </c>
      <c r="E19" s="83" t="str">
        <f>'2-1'!E19</f>
        <v>  在职住房公积金</v>
      </c>
      <c r="F19" s="68">
        <f>SUM(G19:H19)</f>
        <v>3354084.81</v>
      </c>
      <c r="G19" s="68">
        <f>'2-1'!I19</f>
        <v>3354084.81</v>
      </c>
      <c r="H19" s="68"/>
      <c r="I19" s="104"/>
    </row>
    <row r="20" ht="21" customHeight="1" spans="1:9">
      <c r="A20" s="88"/>
      <c r="B20" s="65">
        <f>'2-1'!B20</f>
        <v>301</v>
      </c>
      <c r="C20" s="65" t="str">
        <f>'2-1'!C20</f>
        <v>08</v>
      </c>
      <c r="D20" s="65">
        <f>'2-1'!D20</f>
        <v>116101</v>
      </c>
      <c r="E20" s="83" t="str">
        <f>'2-1'!E20</f>
        <v>  机关事业单位基本养老保险缴费</v>
      </c>
      <c r="F20" s="68">
        <f>SUM(G20:H20)</f>
        <v>4355665.17</v>
      </c>
      <c r="G20" s="68">
        <f>'2-1'!I20</f>
        <v>4355665.17</v>
      </c>
      <c r="H20" s="68"/>
      <c r="I20" s="104"/>
    </row>
    <row r="21" ht="21" customHeight="1" spans="1:9">
      <c r="A21" s="88"/>
      <c r="B21" s="65">
        <f>'2-1'!B21</f>
        <v>301</v>
      </c>
      <c r="C21" s="65" t="str">
        <f>'2-1'!C21</f>
        <v>09</v>
      </c>
      <c r="D21" s="65">
        <f>'2-1'!D21</f>
        <v>116101</v>
      </c>
      <c r="E21" s="83" t="str">
        <f>'2-1'!E21</f>
        <v>  职业年金缴费</v>
      </c>
      <c r="F21" s="68"/>
      <c r="G21" s="68">
        <f>'2-1'!I21</f>
        <v>2177832.45</v>
      </c>
      <c r="H21" s="68"/>
      <c r="I21" s="104"/>
    </row>
    <row r="22" ht="21" customHeight="1" spans="1:9">
      <c r="A22" s="88"/>
      <c r="B22" s="65">
        <f>'2-1'!B22</f>
        <v>301</v>
      </c>
      <c r="C22" s="65" t="str">
        <f>'2-1'!C22</f>
        <v>10</v>
      </c>
      <c r="D22" s="65">
        <f>'2-1'!D22</f>
        <v>116101</v>
      </c>
      <c r="E22" s="83" t="str">
        <f>'2-1'!E22</f>
        <v>  职工基本医疗保险缴费</v>
      </c>
      <c r="F22" s="68"/>
      <c r="G22" s="68">
        <f>'2-1'!I22</f>
        <v>1905603.5</v>
      </c>
      <c r="H22" s="68"/>
      <c r="I22" s="104"/>
    </row>
    <row r="23" ht="21" customHeight="1" spans="1:9">
      <c r="A23" s="88"/>
      <c r="B23" s="65">
        <f>'2-1'!B23</f>
        <v>301</v>
      </c>
      <c r="C23" s="65" t="str">
        <f>'2-1'!C23</f>
        <v>11</v>
      </c>
      <c r="D23" s="65">
        <f>'2-1'!D23</f>
        <v>116101</v>
      </c>
      <c r="E23" s="83" t="str">
        <f>'2-1'!E23</f>
        <v>  公务员医疗补助缴费</v>
      </c>
      <c r="F23" s="68"/>
      <c r="G23" s="68">
        <f>'2-1'!I23</f>
        <v>504240</v>
      </c>
      <c r="H23" s="68"/>
      <c r="I23" s="104"/>
    </row>
    <row r="24" ht="21" customHeight="1" spans="1:9">
      <c r="A24" s="88"/>
      <c r="B24" s="65">
        <f>'2-1'!B24</f>
        <v>301</v>
      </c>
      <c r="C24" s="65" t="str">
        <f>'2-1'!C24</f>
        <v>12</v>
      </c>
      <c r="D24" s="65">
        <f>'2-1'!D24</f>
        <v>116101</v>
      </c>
      <c r="E24" s="83" t="str">
        <f>'2-1'!E24</f>
        <v>  其他社会保障缴费</v>
      </c>
      <c r="F24" s="68"/>
      <c r="G24" s="68">
        <f>'2-1'!I24</f>
        <v>382331.51</v>
      </c>
      <c r="H24" s="68"/>
      <c r="I24" s="104"/>
    </row>
    <row r="25" ht="21" customHeight="1" spans="1:9">
      <c r="A25" s="88"/>
      <c r="B25" s="65">
        <f>'2-1'!B25</f>
        <v>0</v>
      </c>
      <c r="C25" s="65">
        <f>'2-1'!C25</f>
        <v>0</v>
      </c>
      <c r="D25" s="65">
        <f>'2-1'!D25</f>
        <v>0</v>
      </c>
      <c r="E25" s="83" t="str">
        <f>'2-1'!E25</f>
        <v>  失业保险</v>
      </c>
      <c r="F25" s="68"/>
      <c r="G25" s="68">
        <f>'2-1'!I25</f>
        <v>11174.17</v>
      </c>
      <c r="H25" s="68"/>
      <c r="I25" s="104"/>
    </row>
    <row r="26" ht="21" customHeight="1" spans="1:9">
      <c r="A26" s="88"/>
      <c r="B26" s="65">
        <f>'2-1'!B26</f>
        <v>0</v>
      </c>
      <c r="C26" s="65">
        <f>'2-1'!C26</f>
        <v>0</v>
      </c>
      <c r="D26" s="65">
        <f>'2-1'!D26</f>
        <v>0</v>
      </c>
      <c r="E26" s="83" t="str">
        <f>'2-1'!E26</f>
        <v>  工伤保险</v>
      </c>
      <c r="F26" s="68"/>
      <c r="G26" s="68">
        <f>'2-1'!I26</f>
        <v>54445.81</v>
      </c>
      <c r="H26" s="68"/>
      <c r="I26" s="104"/>
    </row>
    <row r="27" ht="21" customHeight="1" spans="1:9">
      <c r="A27" s="88"/>
      <c r="B27" s="65">
        <f>'2-1'!B27</f>
        <v>0</v>
      </c>
      <c r="C27" s="65">
        <f>'2-1'!C27</f>
        <v>0</v>
      </c>
      <c r="D27" s="65">
        <f>'2-1'!D27</f>
        <v>0</v>
      </c>
      <c r="E27" s="83" t="str">
        <f>'2-1'!E27</f>
        <v>  残疾人就业保障金</v>
      </c>
      <c r="F27" s="68"/>
      <c r="G27" s="68">
        <f>'2-1'!I27</f>
        <v>316711.53</v>
      </c>
      <c r="H27" s="68"/>
      <c r="I27" s="104"/>
    </row>
    <row r="28" ht="21" customHeight="1" spans="1:9">
      <c r="A28" s="88"/>
      <c r="B28" s="65">
        <f>'2-1'!B30</f>
        <v>303</v>
      </c>
      <c r="C28" s="65">
        <f>'2-1'!C30</f>
        <v>0</v>
      </c>
      <c r="D28" s="65">
        <f>'2-1'!D30</f>
        <v>0</v>
      </c>
      <c r="E28" s="83" t="str">
        <f>'2-1'!E30</f>
        <v>对个人和家庭的补助</v>
      </c>
      <c r="F28" s="68"/>
      <c r="G28" s="68">
        <f>'2-1'!I30</f>
        <v>423240</v>
      </c>
      <c r="H28" s="68"/>
      <c r="I28" s="104"/>
    </row>
    <row r="29" ht="21" customHeight="1" spans="1:9">
      <c r="A29" s="88"/>
      <c r="B29" s="65">
        <f>'2-1'!B31</f>
        <v>303</v>
      </c>
      <c r="C29" s="65" t="str">
        <f>'2-1'!C31</f>
        <v>07</v>
      </c>
      <c r="D29" s="65">
        <f>'2-1'!D31</f>
        <v>116101</v>
      </c>
      <c r="E29" s="83" t="str">
        <f>'2-1'!E31</f>
        <v>  医疗费补助</v>
      </c>
      <c r="F29" s="68"/>
      <c r="G29" s="68">
        <f>'2-1'!I31</f>
        <v>235200</v>
      </c>
      <c r="H29" s="68"/>
      <c r="I29" s="104"/>
    </row>
    <row r="30" ht="21" customHeight="1" spans="1:9">
      <c r="A30" s="88"/>
      <c r="B30" s="65">
        <f>'2-1'!B32</f>
        <v>0</v>
      </c>
      <c r="C30" s="65">
        <f>'2-1'!C32</f>
        <v>0</v>
      </c>
      <c r="D30" s="65">
        <f>'2-1'!D32</f>
        <v>0</v>
      </c>
      <c r="E30" s="83" t="str">
        <f>'2-1'!E32</f>
        <v>  体检费</v>
      </c>
      <c r="F30" s="68"/>
      <c r="G30" s="68">
        <f>'2-1'!I32</f>
        <v>235200</v>
      </c>
      <c r="H30" s="68"/>
      <c r="I30" s="104"/>
    </row>
    <row r="31" ht="21" customHeight="1" spans="1:9">
      <c r="A31" s="88"/>
      <c r="B31" s="65">
        <f>'2-1'!B33</f>
        <v>303</v>
      </c>
      <c r="C31" s="65" t="str">
        <f>'2-1'!C33</f>
        <v>09</v>
      </c>
      <c r="D31" s="65">
        <f>'2-1'!D33</f>
        <v>116101</v>
      </c>
      <c r="E31" s="83" t="str">
        <f>'2-1'!E33</f>
        <v>  奖励金 </v>
      </c>
      <c r="F31" s="68"/>
      <c r="G31" s="68">
        <f>'2-1'!I33</f>
        <v>780</v>
      </c>
      <c r="H31" s="68"/>
      <c r="I31" s="104"/>
    </row>
    <row r="32" ht="21" customHeight="1" spans="1:9">
      <c r="A32" s="88"/>
      <c r="B32" s="65">
        <f>'2-1'!B34</f>
        <v>0</v>
      </c>
      <c r="C32" s="65">
        <f>'2-1'!C34</f>
        <v>0</v>
      </c>
      <c r="D32" s="65">
        <f>'2-1'!D34</f>
        <v>0</v>
      </c>
      <c r="E32" s="83" t="str">
        <f>'2-1'!E34</f>
        <v>  其他奖励金</v>
      </c>
      <c r="F32" s="68"/>
      <c r="G32" s="68">
        <f>'2-1'!I34</f>
        <v>780</v>
      </c>
      <c r="H32" s="68"/>
      <c r="I32" s="104"/>
    </row>
    <row r="33" ht="21" customHeight="1" spans="1:9">
      <c r="A33" s="88"/>
      <c r="B33" s="65">
        <f>'2-1'!B35</f>
        <v>303</v>
      </c>
      <c r="C33" s="65" t="str">
        <f>'2-1'!C35</f>
        <v>05</v>
      </c>
      <c r="D33" s="65">
        <f>'2-1'!D35</f>
        <v>116101</v>
      </c>
      <c r="E33" s="83" t="str">
        <f>'2-1'!E35</f>
        <v>  生活补助</v>
      </c>
      <c r="F33" s="68"/>
      <c r="G33" s="68">
        <f>'2-1'!I35</f>
        <v>187260</v>
      </c>
      <c r="H33" s="68"/>
      <c r="I33" s="104"/>
    </row>
    <row r="34" ht="21" customHeight="1" spans="1:9">
      <c r="A34" s="88"/>
      <c r="B34" s="65">
        <f>'2-1'!B36</f>
        <v>0</v>
      </c>
      <c r="C34" s="65">
        <f>'2-1'!C36</f>
        <v>0</v>
      </c>
      <c r="D34" s="65">
        <f>'2-1'!D36</f>
        <v>0</v>
      </c>
      <c r="E34" s="83" t="str">
        <f>'2-1'!E36</f>
        <v>  遗属生活补助</v>
      </c>
      <c r="F34" s="68"/>
      <c r="G34" s="68">
        <f>'2-1'!I36</f>
        <v>187260</v>
      </c>
      <c r="H34" s="68"/>
      <c r="I34" s="104"/>
    </row>
    <row r="35" ht="21" customHeight="1" spans="1:9">
      <c r="A35" s="88"/>
      <c r="B35" s="65">
        <f>'2-1'!B37</f>
        <v>0</v>
      </c>
      <c r="C35" s="65">
        <f>'2-1'!C37</f>
        <v>0</v>
      </c>
      <c r="D35" s="65">
        <f>'2-1'!D37</f>
        <v>0</v>
      </c>
      <c r="E35" s="83" t="str">
        <f>'2-1'!E37</f>
        <v>    其他生活补助</v>
      </c>
      <c r="F35" s="68"/>
      <c r="G35" s="68">
        <f>'2-1'!I37</f>
        <v>0</v>
      </c>
      <c r="H35" s="68"/>
      <c r="I35" s="104"/>
    </row>
    <row r="36" ht="21" customHeight="1" spans="1:9">
      <c r="A36" s="88"/>
      <c r="B36" s="65">
        <f>'2-1'!B38</f>
        <v>302</v>
      </c>
      <c r="C36" s="65">
        <f>'2-1'!C38</f>
        <v>0</v>
      </c>
      <c r="D36" s="65">
        <f>'2-1'!D38</f>
        <v>0</v>
      </c>
      <c r="E36" s="83" t="str">
        <f>'2-1'!E38</f>
        <v>商品和服务支出</v>
      </c>
      <c r="F36" s="68"/>
      <c r="G36" s="68"/>
      <c r="H36" s="68">
        <f>'2-1'!I38</f>
        <v>3720000</v>
      </c>
      <c r="I36" s="104"/>
    </row>
    <row r="37" ht="21" customHeight="1" spans="1:9">
      <c r="A37" s="88"/>
      <c r="B37" s="65">
        <f>'2-1'!B39</f>
        <v>302</v>
      </c>
      <c r="C37" s="65" t="str">
        <f>'2-1'!C39</f>
        <v>01</v>
      </c>
      <c r="D37" s="65">
        <f>'2-1'!D39</f>
        <v>116001</v>
      </c>
      <c r="E37" s="83" t="str">
        <f>'2-1'!E39</f>
        <v>  办公费</v>
      </c>
      <c r="F37" s="68"/>
      <c r="G37" s="68"/>
      <c r="H37" s="68">
        <f>'2-1'!I39</f>
        <v>800000</v>
      </c>
      <c r="I37" s="104"/>
    </row>
    <row r="38" ht="21" customHeight="1" spans="1:9">
      <c r="A38" s="88"/>
      <c r="B38" s="65">
        <f>'2-1'!B40</f>
        <v>302</v>
      </c>
      <c r="C38" s="65" t="str">
        <f>'2-1'!C40</f>
        <v>05</v>
      </c>
      <c r="D38" s="65">
        <f>'2-1'!D40</f>
        <v>116001</v>
      </c>
      <c r="E38" s="83" t="str">
        <f>'2-1'!E40</f>
        <v>  水费</v>
      </c>
      <c r="F38" s="68"/>
      <c r="G38" s="68"/>
      <c r="H38" s="68">
        <f>'2-1'!I40</f>
        <v>20000</v>
      </c>
      <c r="I38" s="104"/>
    </row>
    <row r="39" ht="21" customHeight="1" spans="1:9">
      <c r="A39" s="88"/>
      <c r="B39" s="65">
        <f>'2-1'!B41</f>
        <v>302</v>
      </c>
      <c r="C39" s="65" t="str">
        <f>'2-1'!C41</f>
        <v>06</v>
      </c>
      <c r="D39" s="65">
        <f>'2-1'!D41</f>
        <v>116001</v>
      </c>
      <c r="E39" s="83" t="str">
        <f>'2-1'!E41</f>
        <v>  电费</v>
      </c>
      <c r="F39" s="68"/>
      <c r="G39" s="68"/>
      <c r="H39" s="68">
        <f>'2-1'!I41</f>
        <v>150000</v>
      </c>
      <c r="I39" s="104"/>
    </row>
    <row r="40" ht="21" customHeight="1" spans="1:9">
      <c r="A40" s="88"/>
      <c r="B40" s="65">
        <f>'2-1'!B42</f>
        <v>302</v>
      </c>
      <c r="C40" s="65" t="str">
        <f>'2-1'!C42</f>
        <v>07</v>
      </c>
      <c r="D40" s="65">
        <f>'2-1'!D42</f>
        <v>116001</v>
      </c>
      <c r="E40" s="83" t="str">
        <f>'2-1'!E42</f>
        <v>  邮电费</v>
      </c>
      <c r="F40" s="68"/>
      <c r="G40" s="68"/>
      <c r="H40" s="68">
        <f>'2-1'!I42</f>
        <v>5000</v>
      </c>
      <c r="I40" s="104"/>
    </row>
    <row r="41" ht="21" customHeight="1" spans="1:9">
      <c r="A41" s="88"/>
      <c r="B41" s="65">
        <f>'2-1'!B43</f>
        <v>302</v>
      </c>
      <c r="C41" s="65" t="str">
        <f>'2-1'!C43</f>
        <v>11</v>
      </c>
      <c r="D41" s="65">
        <f>'2-1'!D43</f>
        <v>116001</v>
      </c>
      <c r="E41" s="83" t="str">
        <f>'2-1'!E43</f>
        <v>  差旅费</v>
      </c>
      <c r="F41" s="68"/>
      <c r="G41" s="68"/>
      <c r="H41" s="68">
        <f>'2-1'!I43</f>
        <v>450000</v>
      </c>
      <c r="I41" s="104"/>
    </row>
    <row r="42" ht="21" customHeight="1" spans="1:9">
      <c r="A42" s="88"/>
      <c r="B42" s="65">
        <f>'2-1'!B44</f>
        <v>302</v>
      </c>
      <c r="C42" s="65" t="str">
        <f>'2-1'!C44</f>
        <v>13</v>
      </c>
      <c r="D42" s="65">
        <f>'2-1'!D44</f>
        <v>116001</v>
      </c>
      <c r="E42" s="83" t="str">
        <f>'2-1'!E44</f>
        <v>  维修（护）费</v>
      </c>
      <c r="F42" s="68"/>
      <c r="G42" s="68"/>
      <c r="H42" s="68">
        <f>'2-1'!I44</f>
        <v>975000</v>
      </c>
      <c r="I42" s="104"/>
    </row>
    <row r="43" ht="21" customHeight="1" spans="1:9">
      <c r="A43" s="88"/>
      <c r="B43" s="65">
        <f>'2-1'!B45</f>
        <v>302</v>
      </c>
      <c r="C43" s="65" t="str">
        <f>'2-1'!C45</f>
        <v>16</v>
      </c>
      <c r="D43" s="65">
        <f>'2-1'!D45</f>
        <v>116001</v>
      </c>
      <c r="E43" s="83" t="str">
        <f>'2-1'!E45</f>
        <v>  培训费</v>
      </c>
      <c r="F43" s="68"/>
      <c r="G43" s="68"/>
      <c r="H43" s="68">
        <f>'2-1'!I45</f>
        <v>20000</v>
      </c>
      <c r="I43" s="104"/>
    </row>
    <row r="44" ht="21" customHeight="1" spans="1:9">
      <c r="A44" s="88"/>
      <c r="B44" s="65">
        <f>'2-1'!B46</f>
        <v>302</v>
      </c>
      <c r="C44" s="65" t="str">
        <f>'2-1'!C46</f>
        <v>17</v>
      </c>
      <c r="D44" s="65">
        <f>'2-1'!D46</f>
        <v>116001</v>
      </c>
      <c r="E44" s="83" t="str">
        <f>'2-1'!E46</f>
        <v>  公务接待费</v>
      </c>
      <c r="F44" s="68"/>
      <c r="G44" s="68"/>
      <c r="H44" s="68">
        <f>'2-1'!I46</f>
        <v>10000</v>
      </c>
      <c r="I44" s="104"/>
    </row>
    <row r="45" ht="21" customHeight="1" spans="2:8">
      <c r="B45" s="65">
        <f>'2-1'!B47</f>
        <v>302</v>
      </c>
      <c r="C45" s="65" t="str">
        <f>'2-1'!C47</f>
        <v>26</v>
      </c>
      <c r="D45" s="65">
        <f>'2-1'!D47</f>
        <v>116001</v>
      </c>
      <c r="E45" s="83" t="str">
        <f>'2-1'!E47</f>
        <v>  劳务费</v>
      </c>
      <c r="F45" s="68"/>
      <c r="G45" s="68"/>
      <c r="H45" s="68">
        <f>'2-1'!I47</f>
        <v>1100000</v>
      </c>
    </row>
    <row r="46" ht="21" customHeight="1" spans="2:8">
      <c r="B46" s="65">
        <f>'2-1'!B48</f>
        <v>302</v>
      </c>
      <c r="C46" s="65" t="str">
        <f>'2-1'!C48</f>
        <v>31</v>
      </c>
      <c r="D46" s="65">
        <f>'2-1'!D48</f>
        <v>116001</v>
      </c>
      <c r="E46" s="83" t="str">
        <f>'2-1'!E48</f>
        <v>  公务用车运行维护费</v>
      </c>
      <c r="F46" s="68"/>
      <c r="G46" s="68"/>
      <c r="H46" s="68">
        <f>'2-1'!I48</f>
        <v>20000</v>
      </c>
    </row>
    <row r="47" ht="21" customHeight="1" spans="2:8">
      <c r="B47" s="65">
        <f>'2-1'!B49</f>
        <v>302</v>
      </c>
      <c r="C47" s="65" t="str">
        <f>'2-1'!C49</f>
        <v>99</v>
      </c>
      <c r="D47" s="65">
        <f>'2-1'!D49</f>
        <v>116001</v>
      </c>
      <c r="E47" s="83" t="str">
        <f>'2-1'!E49</f>
        <v>  其他商品和服务支出</v>
      </c>
      <c r="F47" s="68"/>
      <c r="G47" s="68"/>
      <c r="H47" s="68">
        <f>'2-1'!I49</f>
        <v>170000</v>
      </c>
    </row>
  </sheetData>
  <autoFilter ref="A6:I47">
    <extLst/>
  </autoFilter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88888888888889" right="0.588888888888889" top="0.785416666666667" bottom="0.588888888888889" header="0" footer="0"/>
  <pageSetup paperSize="9" scale="74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3"/>
  <sheetViews>
    <sheetView workbookViewId="0">
      <pane ySplit="5" topLeftCell="A6" activePane="bottomLeft" state="frozen"/>
      <selection/>
      <selection pane="bottomLeft" activeCell="B9" sqref="B9:D9"/>
    </sheetView>
  </sheetViews>
  <sheetFormatPr defaultColWidth="10" defaultRowHeight="14.4" outlineLevelCol="7"/>
  <cols>
    <col min="1" max="1" width="1.57407407407407" style="84" customWidth="1"/>
    <col min="2" max="4" width="6.57407407407407" style="84" customWidth="1"/>
    <col min="5" max="5" width="26.5740740740741" style="84" customWidth="1"/>
    <col min="6" max="6" width="48.5740740740741" style="84" customWidth="1"/>
    <col min="7" max="7" width="26.5740740740741" style="84" customWidth="1"/>
    <col min="8" max="8" width="1.57407407407407" style="84" customWidth="1"/>
    <col min="9" max="10" width="9.71296296296296" style="84" customWidth="1"/>
    <col min="11" max="16384" width="10" style="84"/>
  </cols>
  <sheetData>
    <row r="1" ht="24.95" customHeight="1" spans="1:8">
      <c r="A1" s="85"/>
      <c r="B1" s="58" t="s">
        <v>215</v>
      </c>
      <c r="C1" s="58"/>
      <c r="D1" s="58"/>
      <c r="E1" s="86"/>
      <c r="F1" s="86"/>
      <c r="G1" s="87" t="s">
        <v>216</v>
      </c>
      <c r="H1" s="88"/>
    </row>
    <row r="2" ht="22.9" customHeight="1" spans="1:8">
      <c r="A2" s="85"/>
      <c r="B2" s="89" t="s">
        <v>217</v>
      </c>
      <c r="C2" s="89"/>
      <c r="D2" s="89"/>
      <c r="E2" s="89"/>
      <c r="F2" s="89"/>
      <c r="G2" s="89"/>
      <c r="H2" s="88" t="s">
        <v>3</v>
      </c>
    </row>
    <row r="3" ht="19.5" customHeight="1" spans="1:8">
      <c r="A3" s="90"/>
      <c r="B3" s="91" t="s">
        <v>5</v>
      </c>
      <c r="C3" s="91"/>
      <c r="D3" s="91"/>
      <c r="E3" s="91"/>
      <c r="F3" s="91"/>
      <c r="G3" s="75" t="s">
        <v>6</v>
      </c>
      <c r="H3" s="92"/>
    </row>
    <row r="4" ht="24.4" customHeight="1" spans="1:8">
      <c r="A4" s="93"/>
      <c r="B4" s="65" t="s">
        <v>89</v>
      </c>
      <c r="C4" s="65"/>
      <c r="D4" s="65"/>
      <c r="E4" s="65" t="s">
        <v>70</v>
      </c>
      <c r="F4" s="65" t="s">
        <v>71</v>
      </c>
      <c r="G4" s="65" t="s">
        <v>218</v>
      </c>
      <c r="H4" s="94"/>
    </row>
    <row r="5" ht="24.4" customHeight="1" spans="1:8">
      <c r="A5" s="93"/>
      <c r="B5" s="65" t="s">
        <v>90</v>
      </c>
      <c r="C5" s="65" t="s">
        <v>91</v>
      </c>
      <c r="D5" s="65" t="s">
        <v>92</v>
      </c>
      <c r="E5" s="65"/>
      <c r="F5" s="65"/>
      <c r="G5" s="65"/>
      <c r="H5" s="95"/>
    </row>
    <row r="6" ht="22.9" customHeight="1" spans="1:8">
      <c r="A6" s="96"/>
      <c r="B6" s="65"/>
      <c r="C6" s="65"/>
      <c r="D6" s="65"/>
      <c r="E6" s="65"/>
      <c r="F6" s="65" t="s">
        <v>72</v>
      </c>
      <c r="G6" s="68">
        <f>G7</f>
        <v>6793041.1</v>
      </c>
      <c r="H6" s="97"/>
    </row>
    <row r="7" ht="22.9" customHeight="1" spans="1:8">
      <c r="A7" s="96"/>
      <c r="B7" s="65"/>
      <c r="C7" s="65"/>
      <c r="D7" s="65"/>
      <c r="E7" s="65"/>
      <c r="F7" s="83" t="s">
        <v>0</v>
      </c>
      <c r="G7" s="68">
        <f>G8+G10+G12</f>
        <v>6793041.1</v>
      </c>
      <c r="H7" s="97"/>
    </row>
    <row r="8" ht="22.9" customHeight="1" spans="1:8">
      <c r="A8" s="96"/>
      <c r="B8" s="65"/>
      <c r="C8" s="65"/>
      <c r="D8" s="65"/>
      <c r="E8" s="65"/>
      <c r="F8" s="83" t="s">
        <v>219</v>
      </c>
      <c r="G8" s="68">
        <f>G9</f>
        <v>230400</v>
      </c>
      <c r="H8" s="97"/>
    </row>
    <row r="9" ht="22.9" customHeight="1" spans="1:8">
      <c r="A9" s="96"/>
      <c r="B9" s="65" t="s">
        <v>93</v>
      </c>
      <c r="C9" s="65" t="s">
        <v>94</v>
      </c>
      <c r="D9" s="65" t="s">
        <v>95</v>
      </c>
      <c r="E9" s="65" t="s">
        <v>220</v>
      </c>
      <c r="F9" s="83" t="s">
        <v>221</v>
      </c>
      <c r="G9" s="68">
        <v>230400</v>
      </c>
      <c r="H9" s="97"/>
    </row>
    <row r="10" ht="22.9" customHeight="1" spans="1:8">
      <c r="A10" s="96"/>
      <c r="B10" s="65" t="s">
        <v>93</v>
      </c>
      <c r="C10" s="65" t="s">
        <v>94</v>
      </c>
      <c r="D10" s="65" t="s">
        <v>94</v>
      </c>
      <c r="E10" s="65" t="s">
        <v>220</v>
      </c>
      <c r="F10" s="83" t="s">
        <v>75</v>
      </c>
      <c r="G10" s="68">
        <f>G11</f>
        <v>100000</v>
      </c>
      <c r="H10" s="97"/>
    </row>
    <row r="11" ht="22.9" customHeight="1" spans="1:8">
      <c r="A11" s="96"/>
      <c r="B11" s="65">
        <v>204</v>
      </c>
      <c r="C11" s="65" t="s">
        <v>94</v>
      </c>
      <c r="D11" s="65" t="s">
        <v>94</v>
      </c>
      <c r="E11" s="65" t="s">
        <v>220</v>
      </c>
      <c r="F11" s="83" t="s">
        <v>222</v>
      </c>
      <c r="G11" s="68">
        <v>100000</v>
      </c>
      <c r="H11" s="97"/>
    </row>
    <row r="12" ht="22.9" customHeight="1" spans="1:8">
      <c r="A12" s="96"/>
      <c r="B12" s="65" t="s">
        <v>93</v>
      </c>
      <c r="C12" s="65" t="s">
        <v>94</v>
      </c>
      <c r="D12" s="65" t="s">
        <v>179</v>
      </c>
      <c r="E12" s="65" t="s">
        <v>220</v>
      </c>
      <c r="F12" s="83" t="s">
        <v>223</v>
      </c>
      <c r="G12" s="68">
        <f>SUM(G13:G14)</f>
        <v>6462641.1</v>
      </c>
      <c r="H12" s="97"/>
    </row>
    <row r="13" ht="22.9" customHeight="1" spans="1:8">
      <c r="A13" s="96"/>
      <c r="B13" s="65" t="s">
        <v>93</v>
      </c>
      <c r="C13" s="65" t="s">
        <v>94</v>
      </c>
      <c r="D13" s="65" t="s">
        <v>179</v>
      </c>
      <c r="E13" s="65" t="s">
        <v>220</v>
      </c>
      <c r="F13" s="83" t="s">
        <v>224</v>
      </c>
      <c r="G13" s="68">
        <v>5978705.1</v>
      </c>
      <c r="H13" s="97"/>
    </row>
    <row r="14" ht="22.9" customHeight="1" spans="1:8">
      <c r="A14" s="96"/>
      <c r="B14" s="65" t="s">
        <v>93</v>
      </c>
      <c r="C14" s="65" t="s">
        <v>94</v>
      </c>
      <c r="D14" s="65" t="s">
        <v>179</v>
      </c>
      <c r="E14" s="65" t="s">
        <v>220</v>
      </c>
      <c r="F14" s="83" t="s">
        <v>225</v>
      </c>
      <c r="G14" s="68">
        <v>483936</v>
      </c>
      <c r="H14" s="97"/>
    </row>
    <row r="15" ht="22.9" customHeight="1" spans="1:8">
      <c r="A15" s="96"/>
      <c r="B15" s="65"/>
      <c r="C15" s="65"/>
      <c r="D15" s="65"/>
      <c r="E15" s="65"/>
      <c r="F15" s="83"/>
      <c r="G15" s="68"/>
      <c r="H15" s="97"/>
    </row>
    <row r="16" ht="22.9" customHeight="1" spans="1:8">
      <c r="A16" s="96"/>
      <c r="B16" s="65"/>
      <c r="C16" s="65"/>
      <c r="D16" s="65"/>
      <c r="E16" s="65"/>
      <c r="F16" s="65"/>
      <c r="G16" s="68"/>
      <c r="H16" s="97"/>
    </row>
    <row r="17" ht="22.9" customHeight="1" spans="1:8">
      <c r="A17" s="96"/>
      <c r="B17" s="65"/>
      <c r="C17" s="65"/>
      <c r="D17" s="65"/>
      <c r="E17" s="65"/>
      <c r="F17" s="65"/>
      <c r="G17" s="68"/>
      <c r="H17" s="97"/>
    </row>
    <row r="18" ht="22.9" customHeight="1" spans="1:8">
      <c r="A18" s="96"/>
      <c r="B18" s="65"/>
      <c r="C18" s="65"/>
      <c r="D18" s="65"/>
      <c r="E18" s="65"/>
      <c r="F18" s="65"/>
      <c r="G18" s="68"/>
      <c r="H18" s="97"/>
    </row>
    <row r="19" ht="22.9" customHeight="1" spans="1:8">
      <c r="A19" s="93"/>
      <c r="B19" s="69"/>
      <c r="C19" s="69"/>
      <c r="D19" s="69"/>
      <c r="E19" s="69"/>
      <c r="F19" s="69"/>
      <c r="G19" s="71"/>
      <c r="H19" s="94"/>
    </row>
    <row r="20" ht="22.9" customHeight="1" spans="1:8">
      <c r="A20" s="93"/>
      <c r="B20" s="69"/>
      <c r="C20" s="69"/>
      <c r="D20" s="69"/>
      <c r="E20" s="69"/>
      <c r="F20" s="69"/>
      <c r="G20" s="71"/>
      <c r="H20" s="94"/>
    </row>
    <row r="21" ht="22.9" customHeight="1" spans="1:8">
      <c r="A21" s="93"/>
      <c r="B21" s="69"/>
      <c r="C21" s="69"/>
      <c r="D21" s="69"/>
      <c r="E21" s="69"/>
      <c r="F21" s="69" t="s">
        <v>103</v>
      </c>
      <c r="G21" s="71"/>
      <c r="H21" s="95"/>
    </row>
    <row r="22" ht="22.9" customHeight="1" spans="1:8">
      <c r="A22" s="93"/>
      <c r="B22" s="69"/>
      <c r="C22" s="69"/>
      <c r="D22" s="69"/>
      <c r="E22" s="69"/>
      <c r="F22" s="69" t="s">
        <v>226</v>
      </c>
      <c r="G22" s="71"/>
      <c r="H22" s="95"/>
    </row>
    <row r="23" ht="9.75" customHeight="1" spans="1:8">
      <c r="A23" s="98"/>
      <c r="B23" s="99"/>
      <c r="C23" s="99"/>
      <c r="D23" s="99"/>
      <c r="E23" s="99"/>
      <c r="F23" s="98"/>
      <c r="G23" s="98"/>
      <c r="H23" s="100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88888888888889" right="0.588888888888889" top="1.37638888888889" bottom="0.982638888888889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E26" sqref="E26"/>
    </sheetView>
  </sheetViews>
  <sheetFormatPr defaultColWidth="10" defaultRowHeight="14.4"/>
  <cols>
    <col min="1" max="1" width="1.57407407407407" customWidth="1"/>
    <col min="2" max="2" width="11.8611111111111" customWidth="1"/>
    <col min="3" max="3" width="28.8611111111111" customWidth="1"/>
    <col min="4" max="9" width="14.712962962963" customWidth="1"/>
    <col min="10" max="10" width="1.57407407407407" customWidth="1"/>
    <col min="11" max="11" width="9.71296296296296" customWidth="1"/>
  </cols>
  <sheetData>
    <row r="1" ht="24.95" customHeight="1" spans="1:10">
      <c r="A1" s="57"/>
      <c r="B1" s="58" t="s">
        <v>227</v>
      </c>
      <c r="C1" s="59"/>
      <c r="D1" s="60"/>
      <c r="E1" s="60"/>
      <c r="F1" s="60"/>
      <c r="G1" s="60"/>
      <c r="H1" s="60"/>
      <c r="I1" s="74" t="s">
        <v>228</v>
      </c>
      <c r="J1" s="64"/>
    </row>
    <row r="2" ht="22.9" customHeight="1" spans="1:10">
      <c r="A2" s="57"/>
      <c r="B2" s="61" t="s">
        <v>229</v>
      </c>
      <c r="C2" s="61"/>
      <c r="D2" s="61"/>
      <c r="E2" s="61"/>
      <c r="F2" s="61"/>
      <c r="G2" s="61"/>
      <c r="H2" s="61"/>
      <c r="I2" s="61"/>
      <c r="J2" s="64" t="s">
        <v>3</v>
      </c>
    </row>
    <row r="3" ht="19.5" customHeight="1" spans="1:10">
      <c r="A3" s="62"/>
      <c r="B3" s="63" t="s">
        <v>5</v>
      </c>
      <c r="C3" s="63"/>
      <c r="D3" s="81"/>
      <c r="E3" s="81"/>
      <c r="F3" s="81"/>
      <c r="G3" s="81"/>
      <c r="H3" s="81"/>
      <c r="I3" s="75" t="s">
        <v>6</v>
      </c>
      <c r="J3" s="76"/>
    </row>
    <row r="4" ht="24.4" customHeight="1" spans="1:10">
      <c r="A4" s="64"/>
      <c r="B4" s="65" t="s">
        <v>230</v>
      </c>
      <c r="C4" s="65" t="s">
        <v>71</v>
      </c>
      <c r="D4" s="65" t="s">
        <v>231</v>
      </c>
      <c r="E4" s="65"/>
      <c r="F4" s="65"/>
      <c r="G4" s="65"/>
      <c r="H4" s="65"/>
      <c r="I4" s="65"/>
      <c r="J4" s="77"/>
    </row>
    <row r="5" ht="24.4" customHeight="1" spans="1:10">
      <c r="A5" s="66"/>
      <c r="B5" s="65"/>
      <c r="C5" s="65"/>
      <c r="D5" s="65" t="s">
        <v>59</v>
      </c>
      <c r="E5" s="82" t="s">
        <v>232</v>
      </c>
      <c r="F5" s="65" t="s">
        <v>233</v>
      </c>
      <c r="G5" s="65"/>
      <c r="H5" s="65"/>
      <c r="I5" s="65" t="s">
        <v>234</v>
      </c>
      <c r="J5" s="77"/>
    </row>
    <row r="6" ht="24.4" customHeight="1" spans="1:10">
      <c r="A6" s="66"/>
      <c r="B6" s="65"/>
      <c r="C6" s="65"/>
      <c r="D6" s="65"/>
      <c r="E6" s="82"/>
      <c r="F6" s="65" t="s">
        <v>153</v>
      </c>
      <c r="G6" s="65" t="s">
        <v>235</v>
      </c>
      <c r="H6" s="65" t="s">
        <v>236</v>
      </c>
      <c r="I6" s="65"/>
      <c r="J6" s="78"/>
    </row>
    <row r="7" ht="22.9" customHeight="1" spans="1:10">
      <c r="A7" s="67"/>
      <c r="B7" s="65"/>
      <c r="C7" s="65" t="s">
        <v>72</v>
      </c>
      <c r="D7" s="68">
        <f>SUM(H7,I7)</f>
        <v>30000</v>
      </c>
      <c r="E7" s="68"/>
      <c r="F7" s="68"/>
      <c r="G7" s="68"/>
      <c r="H7" s="68">
        <v>20000</v>
      </c>
      <c r="I7" s="68">
        <v>10000</v>
      </c>
      <c r="J7" s="79"/>
    </row>
    <row r="8" ht="22.9" customHeight="1" spans="1:10">
      <c r="A8" s="67"/>
      <c r="B8" s="65">
        <v>116001</v>
      </c>
      <c r="C8" s="83" t="s">
        <v>0</v>
      </c>
      <c r="D8" s="68">
        <f>SUM(H8,I8)</f>
        <v>30000</v>
      </c>
      <c r="E8" s="68"/>
      <c r="F8" s="68"/>
      <c r="G8" s="68"/>
      <c r="H8" s="68">
        <v>20000</v>
      </c>
      <c r="I8" s="68">
        <v>10000</v>
      </c>
      <c r="J8" s="79"/>
    </row>
    <row r="9" ht="22.9" customHeight="1" spans="1:10">
      <c r="A9" s="67"/>
      <c r="B9" s="65">
        <v>116001</v>
      </c>
      <c r="C9" s="83" t="s">
        <v>237</v>
      </c>
      <c r="D9" s="68">
        <f>SUM(H9,I9)</f>
        <v>30000</v>
      </c>
      <c r="E9" s="68"/>
      <c r="F9" s="68"/>
      <c r="G9" s="68"/>
      <c r="H9" s="68">
        <v>20000</v>
      </c>
      <c r="I9" s="68">
        <v>10000</v>
      </c>
      <c r="J9" s="79"/>
    </row>
    <row r="10" ht="22.9" customHeight="1" spans="1:10">
      <c r="A10" s="67"/>
      <c r="B10" s="65"/>
      <c r="C10" s="65"/>
      <c r="D10" s="68"/>
      <c r="E10" s="68"/>
      <c r="F10" s="68"/>
      <c r="G10" s="68"/>
      <c r="H10" s="68"/>
      <c r="I10" s="68"/>
      <c r="J10" s="79"/>
    </row>
    <row r="11" ht="22.9" customHeight="1" spans="1:10">
      <c r="A11" s="67"/>
      <c r="B11" s="65"/>
      <c r="C11" s="65"/>
      <c r="D11" s="68"/>
      <c r="E11" s="68"/>
      <c r="F11" s="68"/>
      <c r="G11" s="68"/>
      <c r="H11" s="68"/>
      <c r="I11" s="68"/>
      <c r="J11" s="79"/>
    </row>
    <row r="12" ht="22.9" customHeight="1" spans="1:10">
      <c r="A12" s="67"/>
      <c r="B12" s="65"/>
      <c r="C12" s="65"/>
      <c r="D12" s="68"/>
      <c r="E12" s="68"/>
      <c r="F12" s="68"/>
      <c r="G12" s="68"/>
      <c r="H12" s="68"/>
      <c r="I12" s="68"/>
      <c r="J12" s="79"/>
    </row>
    <row r="13" ht="22.9" customHeight="1" spans="1:10">
      <c r="A13" s="67"/>
      <c r="B13" s="65"/>
      <c r="C13" s="65"/>
      <c r="D13" s="68"/>
      <c r="E13" s="68"/>
      <c r="F13" s="68"/>
      <c r="G13" s="68"/>
      <c r="H13" s="68"/>
      <c r="I13" s="68"/>
      <c r="J13" s="79"/>
    </row>
    <row r="14" ht="22.9" customHeight="1" spans="1:10">
      <c r="A14" s="67"/>
      <c r="B14" s="65"/>
      <c r="C14" s="65"/>
      <c r="D14" s="68"/>
      <c r="E14" s="68"/>
      <c r="F14" s="68"/>
      <c r="G14" s="68"/>
      <c r="H14" s="68"/>
      <c r="I14" s="68"/>
      <c r="J14" s="79"/>
    </row>
    <row r="15" ht="22.9" customHeight="1" spans="1:10">
      <c r="A15" s="67"/>
      <c r="B15" s="65"/>
      <c r="C15" s="65"/>
      <c r="D15" s="68"/>
      <c r="E15" s="68"/>
      <c r="F15" s="68"/>
      <c r="G15" s="68"/>
      <c r="H15" s="68"/>
      <c r="I15" s="68"/>
      <c r="J15" s="79"/>
    </row>
    <row r="16" ht="22.9" customHeight="1" spans="1:10">
      <c r="A16" s="67"/>
      <c r="B16" s="65"/>
      <c r="C16" s="65"/>
      <c r="D16" s="68"/>
      <c r="E16" s="68"/>
      <c r="F16" s="68"/>
      <c r="G16" s="68"/>
      <c r="H16" s="68"/>
      <c r="I16" s="68"/>
      <c r="J16" s="79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88888888888889" right="0.588888888888889" top="1.37638888888889" bottom="0.982638888888889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I3" sqref="I3"/>
    </sheetView>
  </sheetViews>
  <sheetFormatPr defaultColWidth="10" defaultRowHeight="14.4"/>
  <cols>
    <col min="1" max="1" width="1.57407407407407" customWidth="1"/>
    <col min="2" max="4" width="6.13888888888889" customWidth="1"/>
    <col min="5" max="5" width="17" customWidth="1"/>
    <col min="6" max="6" width="40.5740740740741" customWidth="1"/>
    <col min="7" max="9" width="17" customWidth="1"/>
    <col min="10" max="10" width="1.57407407407407" customWidth="1"/>
    <col min="11" max="12" width="9.71296296296296" customWidth="1"/>
  </cols>
  <sheetData>
    <row r="1" ht="24.95" customHeight="1" spans="1:10">
      <c r="A1" s="57"/>
      <c r="B1" s="58" t="s">
        <v>238</v>
      </c>
      <c r="C1" s="58"/>
      <c r="D1" s="58"/>
      <c r="E1" s="59"/>
      <c r="F1" s="59"/>
      <c r="G1" s="60"/>
      <c r="H1" s="60"/>
      <c r="I1" s="74" t="s">
        <v>239</v>
      </c>
      <c r="J1" s="64"/>
    </row>
    <row r="2" ht="22.9" customHeight="1" spans="1:10">
      <c r="A2" s="57"/>
      <c r="B2" s="61" t="s">
        <v>240</v>
      </c>
      <c r="C2" s="61"/>
      <c r="D2" s="61"/>
      <c r="E2" s="61"/>
      <c r="F2" s="61"/>
      <c r="G2" s="61"/>
      <c r="H2" s="61"/>
      <c r="I2" s="61"/>
      <c r="J2" s="64" t="s">
        <v>3</v>
      </c>
    </row>
    <row r="3" ht="19.5" customHeight="1" spans="1:10">
      <c r="A3" s="62"/>
      <c r="B3" s="63" t="s">
        <v>5</v>
      </c>
      <c r="C3" s="63"/>
      <c r="D3" s="63"/>
      <c r="E3" s="63"/>
      <c r="F3" s="63"/>
      <c r="G3" s="62"/>
      <c r="H3" s="62"/>
      <c r="I3" s="75" t="s">
        <v>6</v>
      </c>
      <c r="J3" s="76"/>
    </row>
    <row r="4" ht="24.4" customHeight="1" spans="1:10">
      <c r="A4" s="64"/>
      <c r="B4" s="65" t="s">
        <v>9</v>
      </c>
      <c r="C4" s="65"/>
      <c r="D4" s="65"/>
      <c r="E4" s="65"/>
      <c r="F4" s="65"/>
      <c r="G4" s="65" t="s">
        <v>241</v>
      </c>
      <c r="H4" s="65"/>
      <c r="I4" s="65"/>
      <c r="J4" s="77"/>
    </row>
    <row r="5" ht="24.4" customHeight="1" spans="1:10">
      <c r="A5" s="66"/>
      <c r="B5" s="65" t="s">
        <v>89</v>
      </c>
      <c r="C5" s="65"/>
      <c r="D5" s="65"/>
      <c r="E5" s="65" t="s">
        <v>70</v>
      </c>
      <c r="F5" s="65" t="s">
        <v>71</v>
      </c>
      <c r="G5" s="65" t="s">
        <v>59</v>
      </c>
      <c r="H5" s="65" t="s">
        <v>85</v>
      </c>
      <c r="I5" s="65" t="s">
        <v>86</v>
      </c>
      <c r="J5" s="77"/>
    </row>
    <row r="6" ht="24.4" customHeight="1" spans="1:10">
      <c r="A6" s="66"/>
      <c r="B6" s="65" t="s">
        <v>90</v>
      </c>
      <c r="C6" s="65" t="s">
        <v>91</v>
      </c>
      <c r="D6" s="65" t="s">
        <v>92</v>
      </c>
      <c r="E6" s="65"/>
      <c r="F6" s="65"/>
      <c r="G6" s="65"/>
      <c r="H6" s="65"/>
      <c r="I6" s="65"/>
      <c r="J6" s="78"/>
    </row>
    <row r="7" ht="22.9" customHeight="1" spans="1:10">
      <c r="A7" s="67"/>
      <c r="B7" s="65"/>
      <c r="C7" s="65"/>
      <c r="D7" s="65"/>
      <c r="E7" s="65"/>
      <c r="F7" s="65" t="s">
        <v>72</v>
      </c>
      <c r="G7" s="68"/>
      <c r="H7" s="68"/>
      <c r="I7" s="68"/>
      <c r="J7" s="79"/>
    </row>
    <row r="8" ht="22.9" customHeight="1" spans="1:10">
      <c r="A8" s="67"/>
      <c r="B8" s="65"/>
      <c r="C8" s="65"/>
      <c r="D8" s="65"/>
      <c r="E8" s="65"/>
      <c r="F8" s="65" t="s">
        <v>242</v>
      </c>
      <c r="G8" s="68"/>
      <c r="H8" s="68"/>
      <c r="I8" s="68"/>
      <c r="J8" s="79"/>
    </row>
    <row r="9" ht="22.9" customHeight="1" spans="1:10">
      <c r="A9" s="67"/>
      <c r="B9" s="65"/>
      <c r="C9" s="65"/>
      <c r="D9" s="65"/>
      <c r="E9" s="65"/>
      <c r="F9" s="65"/>
      <c r="G9" s="68"/>
      <c r="H9" s="68"/>
      <c r="I9" s="68"/>
      <c r="J9" s="79"/>
    </row>
    <row r="10" ht="22.9" customHeight="1" spans="1:10">
      <c r="A10" s="67"/>
      <c r="B10" s="65"/>
      <c r="C10" s="65"/>
      <c r="D10" s="65"/>
      <c r="E10" s="65"/>
      <c r="F10" s="65"/>
      <c r="G10" s="68"/>
      <c r="H10" s="68"/>
      <c r="I10" s="68"/>
      <c r="J10" s="79"/>
    </row>
    <row r="11" ht="22.9" customHeight="1" spans="1:10">
      <c r="A11" s="67"/>
      <c r="B11" s="65"/>
      <c r="C11" s="65"/>
      <c r="D11" s="65"/>
      <c r="E11" s="65"/>
      <c r="F11" s="65"/>
      <c r="G11" s="68"/>
      <c r="H11" s="68"/>
      <c r="I11" s="68"/>
      <c r="J11" s="79"/>
    </row>
    <row r="12" ht="22.9" customHeight="1" spans="1:10">
      <c r="A12" s="67"/>
      <c r="B12" s="65"/>
      <c r="C12" s="65"/>
      <c r="D12" s="65"/>
      <c r="E12" s="65"/>
      <c r="F12" s="65"/>
      <c r="G12" s="68"/>
      <c r="H12" s="68"/>
      <c r="I12" s="68"/>
      <c r="J12" s="79"/>
    </row>
    <row r="13" ht="22.9" customHeight="1" spans="1:10">
      <c r="A13" s="67"/>
      <c r="B13" s="65"/>
      <c r="C13" s="65"/>
      <c r="D13" s="65"/>
      <c r="E13" s="65"/>
      <c r="F13" s="65"/>
      <c r="G13" s="68"/>
      <c r="H13" s="68"/>
      <c r="I13" s="68"/>
      <c r="J13" s="79"/>
    </row>
    <row r="14" ht="22.9" customHeight="1" spans="1:10">
      <c r="A14" s="67"/>
      <c r="B14" s="65"/>
      <c r="C14" s="65"/>
      <c r="D14" s="65"/>
      <c r="E14" s="65"/>
      <c r="F14" s="65"/>
      <c r="G14" s="68"/>
      <c r="H14" s="68"/>
      <c r="I14" s="68"/>
      <c r="J14" s="79"/>
    </row>
    <row r="15" ht="22.9" customHeight="1" spans="1:10">
      <c r="A15" s="67"/>
      <c r="B15" s="65"/>
      <c r="C15" s="65"/>
      <c r="D15" s="65"/>
      <c r="E15" s="65"/>
      <c r="F15" s="65"/>
      <c r="G15" s="68"/>
      <c r="H15" s="68"/>
      <c r="I15" s="68"/>
      <c r="J15" s="79"/>
    </row>
    <row r="16" ht="22.9" customHeight="1" spans="1:10">
      <c r="A16" s="66"/>
      <c r="B16" s="69"/>
      <c r="C16" s="69"/>
      <c r="D16" s="69"/>
      <c r="E16" s="69"/>
      <c r="F16" s="69"/>
      <c r="G16" s="71"/>
      <c r="H16" s="71"/>
      <c r="I16" s="71"/>
      <c r="J16" s="77"/>
    </row>
    <row r="17" ht="22.9" customHeight="1" spans="1:10">
      <c r="A17" s="66"/>
      <c r="B17" s="69"/>
      <c r="C17" s="69"/>
      <c r="D17" s="69"/>
      <c r="E17" s="69"/>
      <c r="F17" s="69"/>
      <c r="G17" s="71"/>
      <c r="H17" s="71"/>
      <c r="I17" s="71"/>
      <c r="J17" s="77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88888888888889" right="0.588888888888889" top="1.37638888888889" bottom="0.982638888888889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E31" sqref="E31"/>
    </sheetView>
  </sheetViews>
  <sheetFormatPr defaultColWidth="10" defaultRowHeight="14.4"/>
  <cols>
    <col min="1" max="1" width="1.57407407407407" customWidth="1"/>
    <col min="2" max="2" width="12.287037037037" customWidth="1"/>
    <col min="3" max="3" width="29.712962962963" customWidth="1"/>
    <col min="4" max="9" width="14.5740740740741" customWidth="1"/>
    <col min="10" max="10" width="1.57407407407407" customWidth="1"/>
    <col min="11" max="11" width="9.71296296296296" customWidth="1"/>
  </cols>
  <sheetData>
    <row r="1" ht="24.95" customHeight="1" spans="1:10">
      <c r="A1" s="57"/>
      <c r="B1" s="58" t="s">
        <v>243</v>
      </c>
      <c r="C1" s="59"/>
      <c r="D1" s="60"/>
      <c r="E1" s="60"/>
      <c r="F1" s="60"/>
      <c r="G1" s="60"/>
      <c r="H1" s="60"/>
      <c r="I1" s="74" t="s">
        <v>244</v>
      </c>
      <c r="J1" s="64"/>
    </row>
    <row r="2" ht="22.9" customHeight="1" spans="1:10">
      <c r="A2" s="57"/>
      <c r="B2" s="61" t="s">
        <v>245</v>
      </c>
      <c r="C2" s="61"/>
      <c r="D2" s="61"/>
      <c r="E2" s="61"/>
      <c r="F2" s="61"/>
      <c r="G2" s="61"/>
      <c r="H2" s="61"/>
      <c r="I2" s="61"/>
      <c r="J2" s="64" t="s">
        <v>3</v>
      </c>
    </row>
    <row r="3" ht="19.5" customHeight="1" spans="1:10">
      <c r="A3" s="62"/>
      <c r="B3" s="63" t="s">
        <v>5</v>
      </c>
      <c r="C3" s="63"/>
      <c r="D3" s="81"/>
      <c r="E3" s="81"/>
      <c r="F3" s="81"/>
      <c r="G3" s="81"/>
      <c r="H3" s="81"/>
      <c r="I3" s="75" t="s">
        <v>6</v>
      </c>
      <c r="J3" s="76"/>
    </row>
    <row r="4" ht="24.4" customHeight="1" spans="1:10">
      <c r="A4" s="64"/>
      <c r="B4" s="65" t="s">
        <v>230</v>
      </c>
      <c r="C4" s="65" t="s">
        <v>71</v>
      </c>
      <c r="D4" s="65" t="s">
        <v>231</v>
      </c>
      <c r="E4" s="65"/>
      <c r="F4" s="65"/>
      <c r="G4" s="65"/>
      <c r="H4" s="65"/>
      <c r="I4" s="65"/>
      <c r="J4" s="77"/>
    </row>
    <row r="5" ht="24.4" customHeight="1" spans="1:10">
      <c r="A5" s="66"/>
      <c r="B5" s="65"/>
      <c r="C5" s="65"/>
      <c r="D5" s="65" t="s">
        <v>59</v>
      </c>
      <c r="E5" s="82" t="s">
        <v>232</v>
      </c>
      <c r="F5" s="65" t="s">
        <v>233</v>
      </c>
      <c r="G5" s="65"/>
      <c r="H5" s="65"/>
      <c r="I5" s="65" t="s">
        <v>234</v>
      </c>
      <c r="J5" s="77"/>
    </row>
    <row r="6" ht="24.4" customHeight="1" spans="1:10">
      <c r="A6" s="66"/>
      <c r="B6" s="65"/>
      <c r="C6" s="65"/>
      <c r="D6" s="65"/>
      <c r="E6" s="82"/>
      <c r="F6" s="65" t="s">
        <v>153</v>
      </c>
      <c r="G6" s="65" t="s">
        <v>235</v>
      </c>
      <c r="H6" s="65" t="s">
        <v>236</v>
      </c>
      <c r="I6" s="65"/>
      <c r="J6" s="78"/>
    </row>
    <row r="7" ht="22.9" customHeight="1" spans="1:10">
      <c r="A7" s="67"/>
      <c r="B7" s="65"/>
      <c r="C7" s="65" t="s">
        <v>72</v>
      </c>
      <c r="D7" s="68"/>
      <c r="E7" s="68"/>
      <c r="F7" s="68"/>
      <c r="G7" s="68"/>
      <c r="H7" s="68"/>
      <c r="I7" s="68"/>
      <c r="J7" s="79"/>
    </row>
    <row r="8" ht="22.9" customHeight="1" spans="1:10">
      <c r="A8" s="67"/>
      <c r="B8" s="65"/>
      <c r="C8" s="65"/>
      <c r="D8" s="68"/>
      <c r="E8" s="68"/>
      <c r="F8" s="68"/>
      <c r="G8" s="68"/>
      <c r="H8" s="68"/>
      <c r="I8" s="68"/>
      <c r="J8" s="79"/>
    </row>
    <row r="9" ht="22.9" customHeight="1" spans="1:10">
      <c r="A9" s="67"/>
      <c r="B9" s="65"/>
      <c r="C9" s="65"/>
      <c r="D9" s="68"/>
      <c r="E9" s="68"/>
      <c r="F9" s="68"/>
      <c r="G9" s="68"/>
      <c r="H9" s="68"/>
      <c r="I9" s="68"/>
      <c r="J9" s="79"/>
    </row>
    <row r="10" ht="22.9" customHeight="1" spans="1:10">
      <c r="A10" s="67"/>
      <c r="B10" s="65"/>
      <c r="C10" s="65"/>
      <c r="D10" s="68"/>
      <c r="E10" s="68"/>
      <c r="F10" s="68"/>
      <c r="G10" s="68"/>
      <c r="H10" s="68"/>
      <c r="I10" s="68"/>
      <c r="J10" s="79"/>
    </row>
    <row r="11" ht="22.9" customHeight="1" spans="1:10">
      <c r="A11" s="67"/>
      <c r="B11" s="65"/>
      <c r="C11" s="65" t="s">
        <v>242</v>
      </c>
      <c r="D11" s="68"/>
      <c r="E11" s="68"/>
      <c r="F11" s="68"/>
      <c r="G11" s="68"/>
      <c r="H11" s="68"/>
      <c r="I11" s="68"/>
      <c r="J11" s="79"/>
    </row>
    <row r="12" ht="22.9" customHeight="1" spans="1:10">
      <c r="A12" s="67"/>
      <c r="B12" s="65"/>
      <c r="C12" s="65"/>
      <c r="D12" s="68"/>
      <c r="E12" s="68"/>
      <c r="F12" s="68"/>
      <c r="G12" s="68"/>
      <c r="H12" s="68"/>
      <c r="I12" s="68"/>
      <c r="J12" s="79"/>
    </row>
    <row r="13" ht="22.9" customHeight="1" spans="1:10">
      <c r="A13" s="67"/>
      <c r="B13" s="65"/>
      <c r="C13" s="65"/>
      <c r="D13" s="68"/>
      <c r="E13" s="68"/>
      <c r="F13" s="68"/>
      <c r="G13" s="68"/>
      <c r="H13" s="68"/>
      <c r="I13" s="68"/>
      <c r="J13" s="79"/>
    </row>
    <row r="14" ht="22.9" customHeight="1" spans="1:10">
      <c r="A14" s="67"/>
      <c r="B14" s="65"/>
      <c r="C14" s="65"/>
      <c r="D14" s="68"/>
      <c r="E14" s="68"/>
      <c r="F14" s="68"/>
      <c r="G14" s="68"/>
      <c r="H14" s="68"/>
      <c r="I14" s="68"/>
      <c r="J14" s="79"/>
    </row>
    <row r="15" ht="22.9" customHeight="1" spans="1:10">
      <c r="A15" s="67"/>
      <c r="B15" s="65"/>
      <c r="C15" s="65"/>
      <c r="D15" s="68"/>
      <c r="E15" s="68"/>
      <c r="F15" s="68"/>
      <c r="G15" s="68"/>
      <c r="H15" s="68"/>
      <c r="I15" s="68"/>
      <c r="J15" s="79"/>
    </row>
    <row r="16" ht="22.9" customHeight="1" spans="1:10">
      <c r="A16" s="67"/>
      <c r="B16" s="65"/>
      <c r="C16" s="65"/>
      <c r="D16" s="68"/>
      <c r="E16" s="68"/>
      <c r="F16" s="68"/>
      <c r="G16" s="68"/>
      <c r="H16" s="68"/>
      <c r="I16" s="68"/>
      <c r="J16" s="79"/>
    </row>
    <row r="17" ht="22.9" customHeight="1" spans="1:10">
      <c r="A17" s="67"/>
      <c r="B17" s="65"/>
      <c r="C17" s="65"/>
      <c r="D17" s="68"/>
      <c r="E17" s="68"/>
      <c r="F17" s="68"/>
      <c r="G17" s="68"/>
      <c r="H17" s="68"/>
      <c r="I17" s="68"/>
      <c r="J17" s="79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88888888888889" right="0.588888888888889" top="1.37638888888889" bottom="0.982638888888889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4.4"/>
  <cols>
    <col min="1" max="1" width="1.57407407407407" customWidth="1"/>
    <col min="2" max="4" width="6.57407407407407" customWidth="1"/>
    <col min="5" max="5" width="13.287037037037" customWidth="1"/>
    <col min="6" max="6" width="41" customWidth="1"/>
    <col min="7" max="9" width="17.5740740740741" customWidth="1"/>
    <col min="10" max="10" width="1.57407407407407" customWidth="1"/>
    <col min="11" max="12" width="9.71296296296296" customWidth="1"/>
  </cols>
  <sheetData>
    <row r="1" ht="24.95" customHeight="1" spans="1:10">
      <c r="A1" s="57"/>
      <c r="B1" s="58" t="s">
        <v>246</v>
      </c>
      <c r="C1" s="58"/>
      <c r="D1" s="58"/>
      <c r="E1" s="59"/>
      <c r="F1" s="59"/>
      <c r="G1" s="60"/>
      <c r="H1" s="60"/>
      <c r="I1" s="74" t="s">
        <v>247</v>
      </c>
      <c r="J1" s="64"/>
    </row>
    <row r="2" ht="22.9" customHeight="1" spans="1:10">
      <c r="A2" s="57"/>
      <c r="B2" s="61" t="s">
        <v>248</v>
      </c>
      <c r="C2" s="61"/>
      <c r="D2" s="61"/>
      <c r="E2" s="61"/>
      <c r="F2" s="61"/>
      <c r="G2" s="61"/>
      <c r="H2" s="61"/>
      <c r="I2" s="61"/>
      <c r="J2" s="64" t="s">
        <v>3</v>
      </c>
    </row>
    <row r="3" ht="19.5" customHeight="1" spans="1:10">
      <c r="A3" s="62"/>
      <c r="B3" s="63" t="s">
        <v>5</v>
      </c>
      <c r="C3" s="63"/>
      <c r="D3" s="63"/>
      <c r="E3" s="63"/>
      <c r="F3" s="63"/>
      <c r="G3" s="62"/>
      <c r="H3" s="62"/>
      <c r="I3" s="75" t="s">
        <v>6</v>
      </c>
      <c r="J3" s="76"/>
    </row>
    <row r="4" ht="24.4" customHeight="1" spans="1:10">
      <c r="A4" s="64"/>
      <c r="B4" s="65" t="s">
        <v>9</v>
      </c>
      <c r="C4" s="65"/>
      <c r="D4" s="65"/>
      <c r="E4" s="65"/>
      <c r="F4" s="65"/>
      <c r="G4" s="65" t="s">
        <v>249</v>
      </c>
      <c r="H4" s="65"/>
      <c r="I4" s="65"/>
      <c r="J4" s="77"/>
    </row>
    <row r="5" ht="24.4" customHeight="1" spans="1:10">
      <c r="A5" s="66"/>
      <c r="B5" s="65" t="s">
        <v>89</v>
      </c>
      <c r="C5" s="65"/>
      <c r="D5" s="65"/>
      <c r="E5" s="65" t="s">
        <v>70</v>
      </c>
      <c r="F5" s="65" t="s">
        <v>71</v>
      </c>
      <c r="G5" s="65" t="s">
        <v>59</v>
      </c>
      <c r="H5" s="65" t="s">
        <v>85</v>
      </c>
      <c r="I5" s="65" t="s">
        <v>86</v>
      </c>
      <c r="J5" s="77"/>
    </row>
    <row r="6" ht="24.4" customHeight="1" spans="1:10">
      <c r="A6" s="66"/>
      <c r="B6" s="65" t="s">
        <v>90</v>
      </c>
      <c r="C6" s="65" t="s">
        <v>91</v>
      </c>
      <c r="D6" s="65" t="s">
        <v>92</v>
      </c>
      <c r="E6" s="65"/>
      <c r="F6" s="65"/>
      <c r="G6" s="65"/>
      <c r="H6" s="65"/>
      <c r="I6" s="65"/>
      <c r="J6" s="78"/>
    </row>
    <row r="7" ht="22.9" customHeight="1" spans="1:10">
      <c r="A7" s="67"/>
      <c r="B7" s="65"/>
      <c r="C7" s="65"/>
      <c r="D7" s="65"/>
      <c r="E7" s="65"/>
      <c r="F7" s="65" t="s">
        <v>72</v>
      </c>
      <c r="G7" s="68"/>
      <c r="H7" s="68"/>
      <c r="I7" s="68"/>
      <c r="J7" s="79"/>
    </row>
    <row r="8" ht="22.9" customHeight="1" spans="1:10">
      <c r="A8" s="66"/>
      <c r="B8" s="69"/>
      <c r="C8" s="69"/>
      <c r="D8" s="69"/>
      <c r="E8" s="69"/>
      <c r="F8" s="70" t="s">
        <v>242</v>
      </c>
      <c r="G8" s="71"/>
      <c r="H8" s="71"/>
      <c r="I8" s="71"/>
      <c r="J8" s="77"/>
    </row>
    <row r="9" ht="22.9" customHeight="1" spans="1:10">
      <c r="A9" s="66"/>
      <c r="B9" s="69"/>
      <c r="C9" s="69"/>
      <c r="D9" s="69"/>
      <c r="E9" s="69"/>
      <c r="F9" s="69"/>
      <c r="G9" s="71"/>
      <c r="H9" s="71"/>
      <c r="I9" s="71"/>
      <c r="J9" s="77"/>
    </row>
    <row r="10" ht="22.9" customHeight="1" spans="1:10">
      <c r="A10" s="66"/>
      <c r="B10" s="69"/>
      <c r="C10" s="69"/>
      <c r="D10" s="69"/>
      <c r="E10" s="69"/>
      <c r="F10" s="69"/>
      <c r="G10" s="71"/>
      <c r="H10" s="71"/>
      <c r="I10" s="71"/>
      <c r="J10" s="77"/>
    </row>
    <row r="11" ht="22.9" customHeight="1" spans="1:10">
      <c r="A11" s="66"/>
      <c r="B11" s="69"/>
      <c r="C11" s="69"/>
      <c r="D11" s="69"/>
      <c r="E11" s="69"/>
      <c r="F11" s="69"/>
      <c r="G11" s="71"/>
      <c r="H11" s="71"/>
      <c r="I11" s="71"/>
      <c r="J11" s="77"/>
    </row>
    <row r="12" ht="22.9" customHeight="1" spans="1:10">
      <c r="A12" s="66"/>
      <c r="B12" s="69"/>
      <c r="C12" s="69"/>
      <c r="D12" s="69"/>
      <c r="E12" s="69"/>
      <c r="F12" s="69"/>
      <c r="G12" s="71"/>
      <c r="H12" s="71"/>
      <c r="I12" s="71"/>
      <c r="J12" s="77"/>
    </row>
    <row r="13" ht="22.9" customHeight="1" spans="1:10">
      <c r="A13" s="66"/>
      <c r="B13" s="69"/>
      <c r="C13" s="69"/>
      <c r="D13" s="69"/>
      <c r="E13" s="69"/>
      <c r="F13" s="69"/>
      <c r="G13" s="71"/>
      <c r="H13" s="71"/>
      <c r="I13" s="71"/>
      <c r="J13" s="77"/>
    </row>
    <row r="14" ht="22.9" customHeight="1" spans="1:10">
      <c r="A14" s="66"/>
      <c r="B14" s="69"/>
      <c r="C14" s="69"/>
      <c r="D14" s="69"/>
      <c r="E14" s="69"/>
      <c r="F14" s="69"/>
      <c r="G14" s="71"/>
      <c r="H14" s="71"/>
      <c r="I14" s="71"/>
      <c r="J14" s="77"/>
    </row>
    <row r="15" ht="22.9" customHeight="1" spans="1:10">
      <c r="A15" s="66"/>
      <c r="B15" s="69"/>
      <c r="C15" s="69"/>
      <c r="D15" s="69"/>
      <c r="E15" s="69"/>
      <c r="F15" s="69"/>
      <c r="G15" s="71"/>
      <c r="H15" s="71"/>
      <c r="I15" s="71"/>
      <c r="J15" s="77"/>
    </row>
    <row r="16" ht="22.9" customHeight="1" spans="1:10">
      <c r="A16" s="66"/>
      <c r="B16" s="69"/>
      <c r="C16" s="69"/>
      <c r="D16" s="69"/>
      <c r="E16" s="69"/>
      <c r="F16" s="69"/>
      <c r="G16" s="71"/>
      <c r="H16" s="71"/>
      <c r="I16" s="71"/>
      <c r="J16" s="77"/>
    </row>
    <row r="17" ht="22.9" customHeight="1" spans="1:10">
      <c r="A17" s="66"/>
      <c r="B17" s="69"/>
      <c r="C17" s="69"/>
      <c r="D17" s="69"/>
      <c r="E17" s="69"/>
      <c r="F17" s="69" t="s">
        <v>103</v>
      </c>
      <c r="G17" s="71"/>
      <c r="H17" s="71"/>
      <c r="I17" s="71"/>
      <c r="J17" s="78"/>
    </row>
    <row r="18" ht="9.75" customHeight="1" spans="1:10">
      <c r="A18" s="72"/>
      <c r="B18" s="73"/>
      <c r="C18" s="73"/>
      <c r="D18" s="73"/>
      <c r="E18" s="73"/>
      <c r="F18" s="72"/>
      <c r="G18" s="72"/>
      <c r="H18" s="72"/>
      <c r="I18" s="72"/>
      <c r="J18" s="80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88888888888889" right="0.588888888888889" top="1.37638888888889" bottom="0.982638888888889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topLeftCell="A4" workbookViewId="0">
      <selection activeCell="D5" sqref="D5:D6"/>
    </sheetView>
  </sheetViews>
  <sheetFormatPr defaultColWidth="9" defaultRowHeight="14.4"/>
  <cols>
    <col min="1" max="1" width="15.287037037037" customWidth="1"/>
    <col min="2" max="2" width="9.13888888888889" customWidth="1"/>
    <col min="3" max="3" width="14.1111111111111" customWidth="1"/>
    <col min="4" max="4" width="17" customWidth="1"/>
    <col min="5" max="13" width="9.13888888888889" customWidth="1"/>
  </cols>
  <sheetData>
    <row r="1" ht="16.5" customHeight="1" spans="1:12">
      <c r="A1" s="46" t="s">
        <v>250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2">
      <c r="A2" s="47"/>
      <c r="B2" s="47"/>
      <c r="C2" s="47"/>
      <c r="D2" s="47"/>
      <c r="E2" s="47"/>
      <c r="F2" s="47"/>
      <c r="G2" s="47"/>
      <c r="H2" s="47"/>
      <c r="I2" s="47"/>
      <c r="J2" s="56" t="s">
        <v>6</v>
      </c>
      <c r="K2" s="56"/>
      <c r="L2" s="56"/>
    </row>
    <row r="3" ht="48.75" customHeight="1" spans="1:12">
      <c r="A3" s="48" t="s">
        <v>251</v>
      </c>
      <c r="B3" s="48" t="s">
        <v>252</v>
      </c>
      <c r="C3" s="48" t="s">
        <v>10</v>
      </c>
      <c r="D3" s="48" t="s">
        <v>253</v>
      </c>
      <c r="E3" s="48" t="s">
        <v>254</v>
      </c>
      <c r="F3" s="48" t="s">
        <v>255</v>
      </c>
      <c r="G3" s="48" t="s">
        <v>256</v>
      </c>
      <c r="H3" s="48" t="s">
        <v>257</v>
      </c>
      <c r="I3" s="48" t="s">
        <v>258</v>
      </c>
      <c r="J3" s="48" t="s">
        <v>259</v>
      </c>
      <c r="K3" s="48" t="s">
        <v>260</v>
      </c>
      <c r="L3" s="48" t="s">
        <v>261</v>
      </c>
    </row>
    <row r="4" ht="48.75" customHeight="1" spans="1:12">
      <c r="A4" s="48" t="s">
        <v>0</v>
      </c>
      <c r="B4" s="48" t="s">
        <v>59</v>
      </c>
      <c r="C4" s="49">
        <f>C7+C9+C11</f>
        <v>6562641.1</v>
      </c>
      <c r="D4" s="48"/>
      <c r="E4" s="48"/>
      <c r="F4" s="48"/>
      <c r="G4" s="48"/>
      <c r="H4" s="48"/>
      <c r="I4" s="48"/>
      <c r="J4" s="48"/>
      <c r="K4" s="48"/>
      <c r="L4" s="48"/>
    </row>
    <row r="5" ht="48.75" customHeight="1" spans="1:12">
      <c r="A5" s="50"/>
      <c r="B5" s="51" t="s">
        <v>262</v>
      </c>
      <c r="C5" s="52">
        <v>230400</v>
      </c>
      <c r="D5" s="51" t="s">
        <v>263</v>
      </c>
      <c r="E5" s="51" t="s">
        <v>264</v>
      </c>
      <c r="F5" s="51" t="s">
        <v>265</v>
      </c>
      <c r="G5" s="51" t="s">
        <v>266</v>
      </c>
      <c r="H5" s="53" t="s">
        <v>267</v>
      </c>
      <c r="I5" s="53" t="s">
        <v>268</v>
      </c>
      <c r="J5" s="53" t="s">
        <v>269</v>
      </c>
      <c r="K5" s="53" t="s">
        <v>270</v>
      </c>
      <c r="L5" s="48"/>
    </row>
    <row r="6" ht="48.75" customHeight="1" spans="1:12">
      <c r="A6" s="54"/>
      <c r="B6" s="51"/>
      <c r="C6" s="52"/>
      <c r="D6" s="51"/>
      <c r="E6" s="51" t="s">
        <v>271</v>
      </c>
      <c r="F6" s="51" t="s">
        <v>272</v>
      </c>
      <c r="G6" s="51" t="s">
        <v>273</v>
      </c>
      <c r="H6" s="53" t="s">
        <v>267</v>
      </c>
      <c r="I6" s="53" t="s">
        <v>268</v>
      </c>
      <c r="J6" s="53" t="s">
        <v>269</v>
      </c>
      <c r="K6" s="53" t="s">
        <v>274</v>
      </c>
      <c r="L6" s="48"/>
    </row>
    <row r="7" ht="90" customHeight="1" spans="1:12">
      <c r="A7" s="54"/>
      <c r="B7" s="51" t="s">
        <v>275</v>
      </c>
      <c r="C7" s="52">
        <v>5978705.1</v>
      </c>
      <c r="D7" s="51" t="s">
        <v>276</v>
      </c>
      <c r="E7" s="51" t="s">
        <v>271</v>
      </c>
      <c r="F7" s="51" t="s">
        <v>272</v>
      </c>
      <c r="G7" s="51" t="s">
        <v>273</v>
      </c>
      <c r="H7" s="53" t="s">
        <v>267</v>
      </c>
      <c r="I7" s="53" t="s">
        <v>268</v>
      </c>
      <c r="J7" s="53" t="s">
        <v>269</v>
      </c>
      <c r="K7" s="53" t="s">
        <v>274</v>
      </c>
      <c r="L7" s="53"/>
    </row>
    <row r="8" ht="90" customHeight="1" spans="1:12">
      <c r="A8" s="54"/>
      <c r="B8" s="51"/>
      <c r="C8" s="52"/>
      <c r="D8" s="51"/>
      <c r="E8" s="51" t="s">
        <v>264</v>
      </c>
      <c r="F8" s="51" t="s">
        <v>265</v>
      </c>
      <c r="G8" s="51" t="s">
        <v>277</v>
      </c>
      <c r="H8" s="53" t="s">
        <v>267</v>
      </c>
      <c r="I8" s="53" t="s">
        <v>268</v>
      </c>
      <c r="J8" s="53" t="s">
        <v>269</v>
      </c>
      <c r="K8" s="53" t="s">
        <v>270</v>
      </c>
      <c r="L8" s="53"/>
    </row>
    <row r="9" ht="70.5" customHeight="1" spans="1:12">
      <c r="A9" s="54"/>
      <c r="B9" s="51" t="s">
        <v>278</v>
      </c>
      <c r="C9" s="52">
        <v>483936</v>
      </c>
      <c r="D9" s="51" t="s">
        <v>279</v>
      </c>
      <c r="E9" s="51" t="s">
        <v>264</v>
      </c>
      <c r="F9" s="51" t="s">
        <v>265</v>
      </c>
      <c r="G9" s="51" t="s">
        <v>280</v>
      </c>
      <c r="H9" s="53" t="s">
        <v>267</v>
      </c>
      <c r="I9" s="53" t="s">
        <v>268</v>
      </c>
      <c r="J9" s="53" t="s">
        <v>269</v>
      </c>
      <c r="K9" s="53" t="s">
        <v>270</v>
      </c>
      <c r="L9" s="53"/>
    </row>
    <row r="10" ht="70.5" customHeight="1" spans="1:12">
      <c r="A10" s="54"/>
      <c r="B10" s="51"/>
      <c r="C10" s="52"/>
      <c r="D10" s="51"/>
      <c r="E10" s="51" t="s">
        <v>271</v>
      </c>
      <c r="F10" s="51" t="s">
        <v>272</v>
      </c>
      <c r="G10" s="51" t="s">
        <v>273</v>
      </c>
      <c r="H10" s="53" t="s">
        <v>267</v>
      </c>
      <c r="I10" s="53" t="s">
        <v>268</v>
      </c>
      <c r="J10" s="53" t="s">
        <v>269</v>
      </c>
      <c r="K10" s="53" t="s">
        <v>274</v>
      </c>
      <c r="L10" s="53"/>
    </row>
    <row r="11" ht="70.5" customHeight="1" spans="1:12">
      <c r="A11" s="54"/>
      <c r="B11" s="51" t="s">
        <v>281</v>
      </c>
      <c r="C11" s="52">
        <v>100000</v>
      </c>
      <c r="D11" s="51" t="s">
        <v>282</v>
      </c>
      <c r="E11" s="51" t="s">
        <v>264</v>
      </c>
      <c r="F11" s="51" t="s">
        <v>265</v>
      </c>
      <c r="G11" s="51" t="s">
        <v>266</v>
      </c>
      <c r="H11" s="53" t="s">
        <v>267</v>
      </c>
      <c r="I11" s="53" t="s">
        <v>268</v>
      </c>
      <c r="J11" s="53" t="s">
        <v>269</v>
      </c>
      <c r="K11" s="53" t="s">
        <v>270</v>
      </c>
      <c r="L11" s="53"/>
    </row>
    <row r="12" ht="70.5" customHeight="1" spans="1:12">
      <c r="A12" s="55"/>
      <c r="B12" s="51"/>
      <c r="C12" s="52"/>
      <c r="D12" s="51"/>
      <c r="E12" s="51" t="s">
        <v>271</v>
      </c>
      <c r="F12" s="51" t="s">
        <v>272</v>
      </c>
      <c r="G12" s="51" t="s">
        <v>273</v>
      </c>
      <c r="H12" s="53" t="s">
        <v>267</v>
      </c>
      <c r="I12" s="53" t="s">
        <v>268</v>
      </c>
      <c r="J12" s="53" t="s">
        <v>269</v>
      </c>
      <c r="K12" s="53" t="s">
        <v>274</v>
      </c>
      <c r="L12" s="53"/>
    </row>
  </sheetData>
  <mergeCells count="16">
    <mergeCell ref="A1:L1"/>
    <mergeCell ref="A2:D2"/>
    <mergeCell ref="J2:L2"/>
    <mergeCell ref="A5:A12"/>
    <mergeCell ref="B5:B6"/>
    <mergeCell ref="B7:B8"/>
    <mergeCell ref="B9:B10"/>
    <mergeCell ref="B11:B12"/>
    <mergeCell ref="C5:C6"/>
    <mergeCell ref="C7:C8"/>
    <mergeCell ref="C9:C10"/>
    <mergeCell ref="C11:C12"/>
    <mergeCell ref="D5:D6"/>
    <mergeCell ref="D7:D8"/>
    <mergeCell ref="D9:D10"/>
    <mergeCell ref="D11:D12"/>
  </mergeCells>
  <printOptions horizontalCentered="1"/>
  <pageMargins left="0.700694444444445" right="0.700694444444445" top="0.751388888888889" bottom="0.751388888888889" header="0.297916666666667" footer="0.297916666666667"/>
  <pageSetup paperSize="9" scale="75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4"/>
  <sheetViews>
    <sheetView tabSelected="1" workbookViewId="0">
      <selection activeCell="A8" sqref="A8:B14"/>
    </sheetView>
  </sheetViews>
  <sheetFormatPr defaultColWidth="9" defaultRowHeight="14.4"/>
  <cols>
    <col min="1" max="2" width="9.13888888888889"/>
    <col min="3" max="3" width="14.1111111111111" customWidth="1"/>
    <col min="4" max="8" width="18.712962962963" customWidth="1"/>
    <col min="9" max="9" width="13" customWidth="1"/>
  </cols>
  <sheetData>
    <row r="1" ht="16.5" customHeight="1" spans="1:11">
      <c r="A1" s="1" t="s">
        <v>283</v>
      </c>
      <c r="B1" s="2"/>
      <c r="C1" s="2"/>
      <c r="D1" s="2"/>
      <c r="E1" s="2"/>
      <c r="F1" s="2"/>
      <c r="G1" s="2"/>
      <c r="H1" s="2"/>
      <c r="I1" s="2"/>
      <c r="J1" s="2"/>
      <c r="K1" s="39"/>
    </row>
    <row r="2" ht="19.5" customHeight="1" spans="1:11">
      <c r="A2" s="3" t="s">
        <v>284</v>
      </c>
      <c r="B2" s="4"/>
      <c r="C2" s="4"/>
      <c r="D2" s="4"/>
      <c r="E2" s="4"/>
      <c r="F2" s="4"/>
      <c r="G2" s="4"/>
      <c r="H2" s="4"/>
      <c r="I2" s="4"/>
      <c r="J2" s="4"/>
      <c r="K2" s="40"/>
    </row>
    <row r="3" spans="1:11">
      <c r="A3" s="5" t="s">
        <v>285</v>
      </c>
      <c r="B3" s="6"/>
      <c r="C3" s="7" t="s">
        <v>286</v>
      </c>
      <c r="D3" s="7"/>
      <c r="E3" s="7"/>
      <c r="F3" s="7"/>
      <c r="G3" s="7"/>
      <c r="H3" s="7"/>
      <c r="I3" s="7"/>
      <c r="J3" s="41" t="s">
        <v>287</v>
      </c>
      <c r="K3" s="42"/>
    </row>
    <row r="4" ht="28.45" customHeight="1" spans="1:11">
      <c r="A4" s="8" t="s">
        <v>288</v>
      </c>
      <c r="B4" s="8"/>
      <c r="C4" s="9" t="s">
        <v>289</v>
      </c>
      <c r="D4" s="10" t="s">
        <v>85</v>
      </c>
      <c r="E4" s="10"/>
      <c r="F4" s="10"/>
      <c r="G4" s="10"/>
      <c r="H4" s="11" t="s">
        <v>86</v>
      </c>
      <c r="I4" s="11"/>
      <c r="J4" s="11"/>
      <c r="K4" s="11"/>
    </row>
    <row r="5" ht="28.45" customHeight="1" spans="1:11">
      <c r="A5" s="12"/>
      <c r="B5" s="12"/>
      <c r="C5" s="13"/>
      <c r="D5" s="12" t="s">
        <v>59</v>
      </c>
      <c r="E5" s="12" t="s">
        <v>290</v>
      </c>
      <c r="F5" s="12" t="s">
        <v>291</v>
      </c>
      <c r="G5" s="12" t="s">
        <v>292</v>
      </c>
      <c r="H5" s="12" t="s">
        <v>59</v>
      </c>
      <c r="I5" s="12" t="s">
        <v>290</v>
      </c>
      <c r="J5" s="12" t="s">
        <v>291</v>
      </c>
      <c r="K5" s="12" t="s">
        <v>292</v>
      </c>
    </row>
    <row r="6" ht="28.45" customHeight="1" spans="1:11">
      <c r="A6" s="12"/>
      <c r="B6" s="12"/>
      <c r="C6" s="14">
        <v>46264684.2</v>
      </c>
      <c r="D6" s="15">
        <v>39471643.1</v>
      </c>
      <c r="E6" s="15">
        <v>39471643.1</v>
      </c>
      <c r="F6" s="15" t="s">
        <v>293</v>
      </c>
      <c r="G6" s="15" t="s">
        <v>293</v>
      </c>
      <c r="H6" s="15">
        <v>6793041.1</v>
      </c>
      <c r="I6" s="43">
        <v>6793041.1</v>
      </c>
      <c r="J6" s="15" t="s">
        <v>293</v>
      </c>
      <c r="K6" s="15" t="s">
        <v>293</v>
      </c>
    </row>
    <row r="7" ht="204" customHeight="1" spans="1:11">
      <c r="A7" s="16" t="s">
        <v>294</v>
      </c>
      <c r="B7" s="17"/>
      <c r="C7" s="18" t="s">
        <v>295</v>
      </c>
      <c r="D7" s="18"/>
      <c r="E7" s="18"/>
      <c r="F7" s="18"/>
      <c r="G7" s="18"/>
      <c r="H7" s="18"/>
      <c r="I7" s="18"/>
      <c r="J7" s="18"/>
      <c r="K7" s="18"/>
    </row>
    <row r="8" ht="28" customHeight="1" spans="1:11">
      <c r="A8" s="19" t="s">
        <v>296</v>
      </c>
      <c r="B8" s="19"/>
      <c r="C8" s="20" t="s">
        <v>297</v>
      </c>
      <c r="D8" s="21"/>
      <c r="E8" s="21"/>
      <c r="F8" s="22"/>
      <c r="G8" s="23" t="s">
        <v>298</v>
      </c>
      <c r="H8" s="23"/>
      <c r="I8" s="23"/>
      <c r="J8" s="23"/>
      <c r="K8" s="23"/>
    </row>
    <row r="9" ht="72" customHeight="1" spans="1:11">
      <c r="A9" s="24"/>
      <c r="B9" s="25"/>
      <c r="C9" s="25" t="s">
        <v>299</v>
      </c>
      <c r="D9" s="25"/>
      <c r="E9" s="25" t="s">
        <v>293</v>
      </c>
      <c r="F9" s="25" t="s">
        <v>293</v>
      </c>
      <c r="G9" s="26" t="s">
        <v>300</v>
      </c>
      <c r="H9" s="26"/>
      <c r="I9" s="26" t="s">
        <v>293</v>
      </c>
      <c r="J9" s="26" t="s">
        <v>293</v>
      </c>
      <c r="K9" s="26" t="s">
        <v>293</v>
      </c>
    </row>
    <row r="10" ht="46" customHeight="1" spans="1:11">
      <c r="A10" s="24"/>
      <c r="B10" s="25"/>
      <c r="C10" s="25" t="s">
        <v>301</v>
      </c>
      <c r="D10" s="25"/>
      <c r="E10" s="25"/>
      <c r="F10" s="25"/>
      <c r="G10" s="26" t="s">
        <v>302</v>
      </c>
      <c r="H10" s="26"/>
      <c r="I10" s="26"/>
      <c r="J10" s="26"/>
      <c r="K10" s="26"/>
    </row>
    <row r="11" ht="28.45" customHeight="1" spans="1:11">
      <c r="A11" s="24"/>
      <c r="B11" s="25"/>
      <c r="C11" s="25" t="s">
        <v>303</v>
      </c>
      <c r="D11" s="25"/>
      <c r="E11" s="25"/>
      <c r="F11" s="25"/>
      <c r="G11" s="26" t="s">
        <v>304</v>
      </c>
      <c r="H11" s="26"/>
      <c r="I11" s="26"/>
      <c r="J11" s="26"/>
      <c r="K11" s="26"/>
    </row>
    <row r="12" ht="102" customHeight="1" spans="1:11">
      <c r="A12" s="24"/>
      <c r="B12" s="25"/>
      <c r="C12" s="25" t="s">
        <v>305</v>
      </c>
      <c r="D12" s="25"/>
      <c r="E12" s="25"/>
      <c r="F12" s="25"/>
      <c r="G12" s="26" t="s">
        <v>306</v>
      </c>
      <c r="H12" s="26"/>
      <c r="I12" s="26"/>
      <c r="J12" s="26"/>
      <c r="K12" s="26"/>
    </row>
    <row r="13" ht="61" customHeight="1" spans="1:11">
      <c r="A13" s="24"/>
      <c r="B13" s="25"/>
      <c r="C13" s="25" t="s">
        <v>307</v>
      </c>
      <c r="D13" s="25"/>
      <c r="E13" s="25"/>
      <c r="F13" s="25"/>
      <c r="G13" s="26" t="s">
        <v>308</v>
      </c>
      <c r="H13" s="26"/>
      <c r="I13" s="26"/>
      <c r="J13" s="26"/>
      <c r="K13" s="26"/>
    </row>
    <row r="14" ht="51" customHeight="1" spans="1:11">
      <c r="A14" s="24"/>
      <c r="B14" s="25"/>
      <c r="C14" s="25" t="s">
        <v>309</v>
      </c>
      <c r="D14" s="25"/>
      <c r="E14" s="25"/>
      <c r="F14" s="25"/>
      <c r="G14" s="26" t="s">
        <v>310</v>
      </c>
      <c r="H14" s="26"/>
      <c r="I14" s="26"/>
      <c r="J14" s="26"/>
      <c r="K14" s="26"/>
    </row>
    <row r="15" ht="42" customHeight="1" spans="1:11">
      <c r="A15" s="23" t="s">
        <v>311</v>
      </c>
      <c r="B15" s="27" t="s">
        <v>312</v>
      </c>
      <c r="C15" s="27"/>
      <c r="D15" s="27"/>
      <c r="E15" s="27"/>
      <c r="F15" s="27"/>
      <c r="G15" s="27"/>
      <c r="H15" s="27"/>
      <c r="I15" s="27"/>
      <c r="J15" s="27"/>
      <c r="K15" s="27"/>
    </row>
    <row r="16" ht="42" customHeight="1" spans="1:11">
      <c r="A16" s="23"/>
      <c r="B16" s="23" t="s">
        <v>254</v>
      </c>
      <c r="C16" s="28" t="s">
        <v>255</v>
      </c>
      <c r="D16" s="29"/>
      <c r="E16" s="28" t="s">
        <v>313</v>
      </c>
      <c r="F16" s="30"/>
      <c r="G16" s="29"/>
      <c r="H16" s="23" t="s">
        <v>314</v>
      </c>
      <c r="I16" s="23" t="s">
        <v>315</v>
      </c>
      <c r="J16" s="23" t="s">
        <v>316</v>
      </c>
      <c r="K16" s="23" t="s">
        <v>260</v>
      </c>
    </row>
    <row r="17" ht="42" customHeight="1" spans="1:11">
      <c r="A17" s="31"/>
      <c r="B17" s="32" t="s">
        <v>264</v>
      </c>
      <c r="C17" s="33" t="s">
        <v>265</v>
      </c>
      <c r="D17" s="34"/>
      <c r="E17" s="33" t="s">
        <v>317</v>
      </c>
      <c r="F17" s="34"/>
      <c r="G17" s="35" t="s">
        <v>293</v>
      </c>
      <c r="H17" s="36" t="s">
        <v>318</v>
      </c>
      <c r="I17" s="44" t="s">
        <v>319</v>
      </c>
      <c r="J17" s="45" t="s">
        <v>320</v>
      </c>
      <c r="K17" s="26" t="s">
        <v>321</v>
      </c>
    </row>
    <row r="18" ht="42" customHeight="1" spans="1:11">
      <c r="A18" s="31"/>
      <c r="B18" s="32" t="s">
        <v>264</v>
      </c>
      <c r="C18" s="33" t="s">
        <v>265</v>
      </c>
      <c r="D18" s="34"/>
      <c r="E18" s="33" t="s">
        <v>322</v>
      </c>
      <c r="F18" s="34"/>
      <c r="G18" s="35"/>
      <c r="H18" s="36" t="s">
        <v>323</v>
      </c>
      <c r="I18" s="44" t="s">
        <v>174</v>
      </c>
      <c r="J18" s="45" t="s">
        <v>324</v>
      </c>
      <c r="K18" s="26" t="s">
        <v>321</v>
      </c>
    </row>
    <row r="19" ht="42" customHeight="1" spans="1:11">
      <c r="A19" s="31"/>
      <c r="B19" s="32" t="s">
        <v>264</v>
      </c>
      <c r="C19" s="33" t="s">
        <v>265</v>
      </c>
      <c r="D19" s="34"/>
      <c r="E19" s="33" t="s">
        <v>325</v>
      </c>
      <c r="F19" s="34"/>
      <c r="G19" s="35"/>
      <c r="H19" s="36" t="s">
        <v>267</v>
      </c>
      <c r="I19" s="44" t="s">
        <v>326</v>
      </c>
      <c r="J19" s="45" t="s">
        <v>327</v>
      </c>
      <c r="K19" s="26" t="s">
        <v>321</v>
      </c>
    </row>
    <row r="20" ht="42" customHeight="1" spans="1:11">
      <c r="A20" s="31"/>
      <c r="B20" s="32" t="s">
        <v>264</v>
      </c>
      <c r="C20" s="33" t="s">
        <v>265</v>
      </c>
      <c r="D20" s="34"/>
      <c r="E20" s="33" t="s">
        <v>328</v>
      </c>
      <c r="F20" s="34"/>
      <c r="G20" s="35"/>
      <c r="H20" s="36" t="s">
        <v>267</v>
      </c>
      <c r="I20" s="44" t="s">
        <v>329</v>
      </c>
      <c r="J20" s="45" t="s">
        <v>327</v>
      </c>
      <c r="K20" s="26" t="s">
        <v>321</v>
      </c>
    </row>
    <row r="21" ht="42" customHeight="1" spans="1:11">
      <c r="A21" s="31"/>
      <c r="B21" s="32" t="s">
        <v>264</v>
      </c>
      <c r="C21" s="33" t="s">
        <v>265</v>
      </c>
      <c r="D21" s="34"/>
      <c r="E21" s="33" t="s">
        <v>330</v>
      </c>
      <c r="F21" s="34"/>
      <c r="G21" s="35"/>
      <c r="H21" s="36" t="s">
        <v>323</v>
      </c>
      <c r="I21" s="44" t="s">
        <v>331</v>
      </c>
      <c r="J21" s="45" t="s">
        <v>269</v>
      </c>
      <c r="K21" s="26" t="s">
        <v>321</v>
      </c>
    </row>
    <row r="22" ht="42" customHeight="1" spans="1:11">
      <c r="A22" s="31"/>
      <c r="B22" s="32" t="s">
        <v>264</v>
      </c>
      <c r="C22" s="33" t="s">
        <v>265</v>
      </c>
      <c r="D22" s="34"/>
      <c r="E22" s="33" t="s">
        <v>332</v>
      </c>
      <c r="F22" s="34"/>
      <c r="G22" s="35"/>
      <c r="H22" s="36" t="s">
        <v>318</v>
      </c>
      <c r="I22" s="44" t="s">
        <v>333</v>
      </c>
      <c r="J22" s="45" t="s">
        <v>320</v>
      </c>
      <c r="K22" s="26" t="s">
        <v>321</v>
      </c>
    </row>
    <row r="23" ht="42" customHeight="1" spans="1:11">
      <c r="A23" s="31"/>
      <c r="B23" s="32"/>
      <c r="C23" s="33" t="s">
        <v>334</v>
      </c>
      <c r="D23" s="34"/>
      <c r="E23" s="33" t="s">
        <v>335</v>
      </c>
      <c r="F23" s="34"/>
      <c r="G23" s="35"/>
      <c r="H23" s="36" t="s">
        <v>323</v>
      </c>
      <c r="I23" s="44" t="s">
        <v>331</v>
      </c>
      <c r="J23" s="45" t="s">
        <v>269</v>
      </c>
      <c r="K23" s="26" t="s">
        <v>321</v>
      </c>
    </row>
    <row r="24" spans="1:11">
      <c r="A24" s="31"/>
      <c r="B24" s="32" t="s">
        <v>264</v>
      </c>
      <c r="C24" s="33" t="s">
        <v>334</v>
      </c>
      <c r="D24" s="34"/>
      <c r="E24" s="33" t="s">
        <v>336</v>
      </c>
      <c r="F24" s="34"/>
      <c r="G24" s="35"/>
      <c r="H24" s="36" t="s">
        <v>323</v>
      </c>
      <c r="I24" s="44" t="s">
        <v>331</v>
      </c>
      <c r="J24" s="45" t="s">
        <v>269</v>
      </c>
      <c r="K24" s="26" t="s">
        <v>321</v>
      </c>
    </row>
    <row r="25" spans="1:11">
      <c r="A25" s="31"/>
      <c r="B25" s="32" t="s">
        <v>264</v>
      </c>
      <c r="C25" s="33" t="s">
        <v>334</v>
      </c>
      <c r="D25" s="34"/>
      <c r="E25" s="33" t="s">
        <v>337</v>
      </c>
      <c r="F25" s="34"/>
      <c r="G25" s="35"/>
      <c r="H25" s="36" t="s">
        <v>267</v>
      </c>
      <c r="I25" s="44" t="s">
        <v>268</v>
      </c>
      <c r="J25" s="45" t="s">
        <v>269</v>
      </c>
      <c r="K25" s="26" t="s">
        <v>321</v>
      </c>
    </row>
    <row r="26" spans="1:11">
      <c r="A26" s="31"/>
      <c r="B26" s="32"/>
      <c r="C26" s="33" t="s">
        <v>338</v>
      </c>
      <c r="D26" s="34"/>
      <c r="E26" s="33" t="s">
        <v>339</v>
      </c>
      <c r="F26" s="34"/>
      <c r="G26" s="35"/>
      <c r="H26" s="36" t="s">
        <v>323</v>
      </c>
      <c r="I26" s="44" t="s">
        <v>268</v>
      </c>
      <c r="J26" s="45" t="s">
        <v>269</v>
      </c>
      <c r="K26" s="26" t="s">
        <v>321</v>
      </c>
    </row>
    <row r="27" ht="43.2" spans="1:11">
      <c r="A27" s="31"/>
      <c r="B27" s="32" t="s">
        <v>264</v>
      </c>
      <c r="C27" s="33" t="s">
        <v>338</v>
      </c>
      <c r="D27" s="34"/>
      <c r="E27" s="33" t="s">
        <v>340</v>
      </c>
      <c r="F27" s="34"/>
      <c r="G27" s="35"/>
      <c r="H27" s="36" t="s">
        <v>341</v>
      </c>
      <c r="I27" s="44" t="s">
        <v>342</v>
      </c>
      <c r="J27" s="45" t="s">
        <v>269</v>
      </c>
      <c r="K27" s="26" t="s">
        <v>171</v>
      </c>
    </row>
    <row r="28" spans="1:11">
      <c r="A28" s="31"/>
      <c r="B28" s="32" t="s">
        <v>264</v>
      </c>
      <c r="C28" s="33" t="s">
        <v>338</v>
      </c>
      <c r="D28" s="34"/>
      <c r="E28" s="33" t="s">
        <v>343</v>
      </c>
      <c r="F28" s="34"/>
      <c r="G28" s="35"/>
      <c r="H28" s="36" t="s">
        <v>267</v>
      </c>
      <c r="I28" s="44" t="s">
        <v>268</v>
      </c>
      <c r="J28" s="45" t="s">
        <v>269</v>
      </c>
      <c r="K28" s="26" t="s">
        <v>321</v>
      </c>
    </row>
    <row r="29" spans="1:11">
      <c r="A29" s="31"/>
      <c r="B29" s="32" t="s">
        <v>271</v>
      </c>
      <c r="C29" s="33" t="s">
        <v>272</v>
      </c>
      <c r="D29" s="34"/>
      <c r="E29" s="33" t="s">
        <v>344</v>
      </c>
      <c r="F29" s="34"/>
      <c r="G29" s="35"/>
      <c r="H29" s="36" t="s">
        <v>323</v>
      </c>
      <c r="I29" s="44" t="s">
        <v>345</v>
      </c>
      <c r="J29" s="45" t="s">
        <v>269</v>
      </c>
      <c r="K29" s="26" t="s">
        <v>321</v>
      </c>
    </row>
    <row r="30" spans="1:11">
      <c r="A30" s="31"/>
      <c r="B30" s="32" t="s">
        <v>271</v>
      </c>
      <c r="C30" s="33" t="s">
        <v>272</v>
      </c>
      <c r="D30" s="34"/>
      <c r="E30" s="33" t="s">
        <v>346</v>
      </c>
      <c r="F30" s="34"/>
      <c r="G30" s="35"/>
      <c r="H30" s="36" t="s">
        <v>323</v>
      </c>
      <c r="I30" s="44" t="s">
        <v>345</v>
      </c>
      <c r="J30" s="45" t="s">
        <v>269</v>
      </c>
      <c r="K30" s="26" t="s">
        <v>321</v>
      </c>
    </row>
    <row r="31" spans="1:11">
      <c r="A31" s="31"/>
      <c r="B31" s="32" t="s">
        <v>271</v>
      </c>
      <c r="C31" s="33" t="s">
        <v>272</v>
      </c>
      <c r="D31" s="34"/>
      <c r="E31" s="33" t="s">
        <v>347</v>
      </c>
      <c r="F31" s="34"/>
      <c r="G31" s="35"/>
      <c r="H31" s="36" t="s">
        <v>323</v>
      </c>
      <c r="I31" s="44" t="s">
        <v>345</v>
      </c>
      <c r="J31" s="45" t="s">
        <v>269</v>
      </c>
      <c r="K31" s="26" t="s">
        <v>321</v>
      </c>
    </row>
    <row r="32" ht="43.2" spans="1:11">
      <c r="A32" s="31"/>
      <c r="B32" s="32" t="s">
        <v>348</v>
      </c>
      <c r="C32" s="33" t="s">
        <v>349</v>
      </c>
      <c r="D32" s="34"/>
      <c r="E32" s="33" t="s">
        <v>350</v>
      </c>
      <c r="F32" s="34"/>
      <c r="G32" s="35"/>
      <c r="H32" s="36" t="s">
        <v>323</v>
      </c>
      <c r="I32" s="44" t="s">
        <v>345</v>
      </c>
      <c r="J32" s="45" t="s">
        <v>269</v>
      </c>
      <c r="K32" s="26" t="s">
        <v>321</v>
      </c>
    </row>
    <row r="33" ht="28.8" spans="1:11">
      <c r="A33" s="31"/>
      <c r="B33" s="32" t="s">
        <v>348</v>
      </c>
      <c r="C33" s="33" t="s">
        <v>348</v>
      </c>
      <c r="D33" s="34"/>
      <c r="E33" s="33" t="s">
        <v>351</v>
      </c>
      <c r="F33" s="34"/>
      <c r="G33" s="35"/>
      <c r="H33" s="36" t="s">
        <v>323</v>
      </c>
      <c r="I33" s="44" t="s">
        <v>345</v>
      </c>
      <c r="J33" s="45" t="s">
        <v>269</v>
      </c>
      <c r="K33" s="26" t="s">
        <v>321</v>
      </c>
    </row>
    <row r="34" spans="1:11">
      <c r="A34" s="37" t="s">
        <v>352</v>
      </c>
      <c r="B34" s="18" t="s">
        <v>293</v>
      </c>
      <c r="C34" s="38"/>
      <c r="D34" s="38"/>
      <c r="E34" s="38"/>
      <c r="F34" s="38"/>
      <c r="G34" s="38"/>
      <c r="H34" s="18"/>
      <c r="I34" s="18"/>
      <c r="J34" s="18"/>
      <c r="K34" s="18"/>
    </row>
  </sheetData>
  <mergeCells count="55">
    <mergeCell ref="A1:K1"/>
    <mergeCell ref="A2:K2"/>
    <mergeCell ref="A3:B3"/>
    <mergeCell ref="C3:I3"/>
    <mergeCell ref="J3:K3"/>
    <mergeCell ref="D4:G4"/>
    <mergeCell ref="H4:K4"/>
    <mergeCell ref="A7:B7"/>
    <mergeCell ref="C7:K7"/>
    <mergeCell ref="C8:F8"/>
    <mergeCell ref="G8:K8"/>
    <mergeCell ref="C9:F9"/>
    <mergeCell ref="G9:K9"/>
    <mergeCell ref="C10:F10"/>
    <mergeCell ref="G10:K10"/>
    <mergeCell ref="C11:F11"/>
    <mergeCell ref="G11:K11"/>
    <mergeCell ref="C12:F12"/>
    <mergeCell ref="G12:K12"/>
    <mergeCell ref="C13:F13"/>
    <mergeCell ref="G13:K13"/>
    <mergeCell ref="C14:F14"/>
    <mergeCell ref="G14:K14"/>
    <mergeCell ref="B15:K15"/>
    <mergeCell ref="C16:D16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B34:K34"/>
    <mergeCell ref="A15:A33"/>
    <mergeCell ref="B17:B28"/>
    <mergeCell ref="B29:B31"/>
    <mergeCell ref="B32:B33"/>
    <mergeCell ref="C4:C5"/>
    <mergeCell ref="A4:B6"/>
    <mergeCell ref="A8:B14"/>
    <mergeCell ref="C17:D22"/>
    <mergeCell ref="C23:D25"/>
    <mergeCell ref="C26:D28"/>
    <mergeCell ref="C29:D31"/>
  </mergeCells>
  <pageMargins left="0.700694444444445" right="0.700694444444445" top="0.751388888888889" bottom="0.751388888888889" header="0.297916666666667" footer="0.297916666666667"/>
  <pageSetup paperSize="9" scale="74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部门项目绩效目标申报表</vt:lpstr>
      <vt:lpstr>部门整体支出绩效目标申报表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revision>0</cp:revision>
  <dcterms:created xsi:type="dcterms:W3CDTF">2022-03-04T19:28:00Z</dcterms:created>
  <dcterms:modified xsi:type="dcterms:W3CDTF">2024-03-29T07:53:01Z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