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'1-2'!$A$7:$J$7</definedName>
    <definedName name="DETAILRANGE" localSheetId="4">'2'!$A$40:$H$40</definedName>
    <definedName name="DETAILRANGE" localSheetId="5">'2-1'!#REF!</definedName>
    <definedName name="DETAILRANGE" localSheetId="6">'3'!$A$7:$DH$7</definedName>
    <definedName name="DETAILRANGE" localSheetId="7">'3-1'!#REF!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'1-1'!$A$1:$T$7</definedName>
    <definedName name="_xlnm.Print_Area" localSheetId="3">'1-2'!$A$1:$J$7</definedName>
    <definedName name="_xlnm.Print_Area" localSheetId="4">'2'!$A$1:$H$39</definedName>
    <definedName name="_xlnm.Print_Area" localSheetId="5">'2-1'!$A$1:$AI$6</definedName>
    <definedName name="_xlnm.Print_Area" localSheetId="6">'3'!$A$1:$DH$7</definedName>
    <definedName name="_xlnm.Print_Area" localSheetId="7">'3-1'!$A$1:$G$6</definedName>
    <definedName name="_xlnm.Print_Area" localSheetId="8">'3-2'!$A$1:$F$6</definedName>
    <definedName name="_xlnm.Print_Area" localSheetId="9">'3-3'!$A$1:$H$7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<sst xmlns="http://schemas.openxmlformats.org/spreadsheetml/2006/main" count="1097" uniqueCount="517">
  <si>
    <t>黑水县科学技术和农业畜牧水务局</t>
  </si>
  <si>
    <t>2022年部门预算</t>
  </si>
  <si>
    <t>报送日期：    2022 年  1 月 18 日</t>
  </si>
  <si>
    <t>表1</t>
  </si>
  <si>
    <t>部门收支总表</t>
  </si>
  <si>
    <t>单位名称：黑水县科学技术和农业畜牧水务局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</si>
  <si>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</si>
  <si>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</si>
  <si>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</si>
  <si>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</si>
  <si>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</si>
  <si>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</si>
  <si>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</si>
  <si>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</si>
  <si>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</si>
  <si>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</si>
  <si>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/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</si>
  <si>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</si>
  <si>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</si>
  <si>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</si>
  <si>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</si>
  <si>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</si>
  <si>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</si>
  <si>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</si>
  <si>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</si>
  <si>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</si>
  <si>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</si>
  <si>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</si>
  <si>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</si>
  <si>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</si>
  <si>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</si>
  <si>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</si>
  <si>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</si>
  <si>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</si>
  <si>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</si>
  <si>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</si>
  <si>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</si>
  <si>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</si>
  <si>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</si>
  <si>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</si>
  <si>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</si>
  <si>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</si>
  <si>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</si>
  <si>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</si>
  <si>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</si>
  <si>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</si>
  <si>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</si>
  <si>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</si>
  <si>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</si>
  <si>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</si>
  <si>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</si>
  <si>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</si>
  <si>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</si>
  <si>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</si>
  <si>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</si>
  <si>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</si>
  <si>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</si>
  <si>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</si>
  <si>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</si>
  <si>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</si>
  <si>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</si>
  <si>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单位名称</t>
  </si>
  <si>
    <t>：黑水县科学技术和农业畜牧水务局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</si>
  <si>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</si>
  <si>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</si>
  <si>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</si>
  <si>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</si>
  <si>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</si>
  <si>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</si>
  <si>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</si>
  <si>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</si>
  <si>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</si>
  <si>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</si>
  <si>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</si>
  <si>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</si>
  <si>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</si>
  <si>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</si>
  <si>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</si>
  <si>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</si>
  <si>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</si>
  <si>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</si>
  <si>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</si>
  <si>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</si>
  <si>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</si>
  <si>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</si>
  <si>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</si>
  <si>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</si>
  <si>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132</t>
  </si>
  <si>
    <t>黑水县科农牧水局</t>
  </si>
  <si>
    <t>208</t>
  </si>
  <si>
    <t>05</t>
  </si>
  <si>
    <t xml:space="preserve">  132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</si>
  <si>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</si>
  <si>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</si>
  <si>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</si>
  <si>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</si>
  <si>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</si>
  <si>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>01</t>
  </si>
  <si>
    <t xml:space="preserve">  行政单位医疗</t>
  </si>
  <si>
    <t>02</t>
  </si>
  <si>
    <t xml:space="preserve">  事业单位医疗</t>
  </si>
  <si>
    <t>03</t>
  </si>
  <si>
    <t xml:space="preserve">  公务员医疗补助</t>
  </si>
  <si>
    <t>213</t>
  </si>
  <si>
    <t xml:space="preserve">  行政运行</t>
  </si>
  <si>
    <t>04</t>
  </si>
  <si>
    <t xml:space="preserve">  事业运行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</si>
  <si>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</si>
  <si>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</si>
  <si>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</si>
  <si>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</si>
  <si>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</si>
  <si>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</si>
  <si>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</si>
  <si>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</si>
  <si>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</si>
  <si>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部门编码</t>
  </si>
  <si>
    <t xml:space="preserve">      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</si>
  <si>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</si>
  <si>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</si>
  <si>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</si>
  <si>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</si>
  <si>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</si>
  <si>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</si>
  <si>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</si>
  <si>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</si>
  <si>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</si>
  <si>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</si>
  <si>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</si>
  <si>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</si>
  <si>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</si>
  <si>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</si>
  <si>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</si>
  <si>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</si>
  <si>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</si>
  <si>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</si>
  <si>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</si>
  <si>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</si>
  <si>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</si>
  <si>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</si>
  <si>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</si>
  <si>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</si>
  <si>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</si>
  <si>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</si>
  <si>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</si>
  <si>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</si>
  <si>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</si>
  <si>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</si>
  <si>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</si>
  <si>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</si>
  <si>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</si>
  <si>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</si>
  <si>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</si>
  <si>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</si>
  <si>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</si>
  <si>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</si>
  <si>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</si>
  <si>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</si>
  <si>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</si>
  <si>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</si>
  <si>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</si>
  <si>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</si>
  <si>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</si>
  <si>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</si>
  <si>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</si>
  <si>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</si>
  <si>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</si>
  <si>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</si>
  <si>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</si>
  <si>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</si>
  <si>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</si>
  <si>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501</t>
  </si>
  <si>
    <t xml:space="preserve">  机关工资福利支出（政府预算）</t>
  </si>
  <si>
    <t xml:space="preserve">  501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</si>
  <si>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</si>
  <si>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</si>
  <si>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</si>
  <si>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</si>
  <si>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机关商品和服务支出（政府预算）</t>
  </si>
  <si>
    <t xml:space="preserve">  502</t>
  </si>
  <si>
    <t xml:space="preserve">    办公经费</t>
  </si>
  <si>
    <t xml:space="preserve">    培训费</t>
  </si>
  <si>
    <t xml:space="preserve">    公务接待费</t>
  </si>
  <si>
    <t>08</t>
  </si>
  <si>
    <t xml:space="preserve">    公务用车运行维护费</t>
  </si>
  <si>
    <t>505</t>
  </si>
  <si>
    <t xml:space="preserve">  对事业单位经常性补助（政府预算）</t>
  </si>
  <si>
    <t xml:space="preserve">  505</t>
  </si>
  <si>
    <t xml:space="preserve">    工资福利支出</t>
  </si>
  <si>
    <t xml:space="preserve">    商品和服务支出</t>
  </si>
  <si>
    <t>509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</si>
  <si>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</si>
  <si>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</si>
  <si>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</si>
  <si>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</si>
  <si>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</si>
  <si>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</si>
  <si>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</si>
  <si>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</si>
  <si>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</si>
  <si>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</si>
  <si>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</si>
  <si>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</si>
  <si>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</si>
  <si>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</si>
  <si>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</si>
  <si>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</si>
  <si>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</si>
  <si>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</si>
  <si>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</si>
  <si>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</si>
  <si>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</si>
  <si>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</si>
  <si>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</si>
  <si>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</si>
  <si>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</si>
  <si>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</si>
  <si>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</si>
  <si>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</si>
  <si>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</si>
  <si>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</si>
  <si>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</si>
  <si>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</si>
  <si>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</si>
  <si>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</si>
  <si>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</si>
  <si>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</si>
  <si>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</si>
  <si>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</si>
  <si>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</si>
  <si>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</si>
  <si>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</si>
  <si>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</si>
  <si>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</si>
  <si>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</si>
  <si>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</si>
  <si>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</si>
  <si>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</si>
  <si>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</si>
  <si>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</si>
  <si>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</si>
  <si>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</si>
  <si>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</si>
  <si>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</si>
  <si>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</si>
  <si>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</si>
  <si>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</si>
  <si>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</si>
  <si>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</si>
  <si>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</si>
  <si>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</si>
  <si>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</si>
  <si>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</si>
  <si>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</si>
  <si>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</si>
  <si>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</si>
  <si>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</si>
  <si>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</si>
  <si>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</si>
  <si>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</si>
  <si>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</si>
  <si>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</si>
  <si>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</si>
  <si>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</si>
  <si>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</si>
  <si>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</si>
  <si>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</si>
  <si>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</si>
  <si>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</si>
  <si>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</si>
  <si>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</si>
  <si>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</si>
  <si>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</si>
  <si>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</si>
  <si>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</si>
  <si>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</si>
  <si>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</si>
  <si>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</si>
  <si>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</si>
  <si>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</si>
  <si>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</si>
  <si>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</si>
  <si>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</si>
  <si>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</si>
  <si>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</si>
  <si>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</si>
  <si>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</si>
  <si>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</si>
  <si>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功能科目名称</t>
  </si>
  <si>
    <t>金额(工资福利支出)</t>
  </si>
  <si>
    <t>金额(基本工资)</t>
  </si>
  <si>
    <t>金额(津贴补贴)</t>
  </si>
  <si>
    <t>金额(奖金)</t>
  </si>
  <si>
    <t>金额(伙食补助费)</t>
  </si>
  <si>
    <t>金额(绩效工资)</t>
  </si>
  <si>
    <t>金额(机关事业单位基本养老保险缴费)</t>
  </si>
  <si>
    <t>金额(职业年金缴费)</t>
  </si>
  <si>
    <t>金额(职工基本医疗保险缴费)</t>
  </si>
  <si>
    <t>金额(公务员医疗补助缴费)</t>
  </si>
  <si>
    <t>金额(其他社会保障缴费)</t>
  </si>
  <si>
    <t>金额(住房公积金)</t>
  </si>
  <si>
    <t>金额(医疗费)</t>
  </si>
  <si>
    <t>金额(其他工资福利支出)</t>
  </si>
  <si>
    <t>金额(商品和服务支出)</t>
  </si>
  <si>
    <t>金额(办公费)</t>
  </si>
  <si>
    <t>金额(印刷费)</t>
  </si>
  <si>
    <t>金额(咨询费)</t>
  </si>
  <si>
    <t>金额(手续费)</t>
  </si>
  <si>
    <t>金额(水费)</t>
  </si>
  <si>
    <t>金额(电费)</t>
  </si>
  <si>
    <t>金额(邮电费)</t>
  </si>
  <si>
    <t>金额(取暖费)</t>
  </si>
  <si>
    <t>金额(物业管理费)</t>
  </si>
  <si>
    <t>金额(差旅费)</t>
  </si>
  <si>
    <t>金额(因公出国(境)费用)</t>
  </si>
  <si>
    <t>金额(维修(护)费)</t>
  </si>
  <si>
    <t>金额(租赁费)</t>
  </si>
  <si>
    <t>金额(会议费)</t>
  </si>
  <si>
    <t>金额(培训费)</t>
  </si>
  <si>
    <t>金额(公务接待费)</t>
  </si>
  <si>
    <t>金额(专用材料费)</t>
  </si>
  <si>
    <t>金额(专用燃料费)</t>
  </si>
  <si>
    <t>金额(劳务费)</t>
  </si>
  <si>
    <t>金额(委托业务费)</t>
  </si>
  <si>
    <t>金额(工会经费)</t>
  </si>
  <si>
    <t>金额(福利费)</t>
  </si>
  <si>
    <t>金额(公务用车运行维护费)</t>
  </si>
  <si>
    <t>金额(其他交通费用)</t>
  </si>
  <si>
    <t>金额(税金及附加费用)</t>
  </si>
  <si>
    <t>金额(其他商品和服务支出)</t>
  </si>
  <si>
    <t>金额(对个人和家庭的补助)</t>
  </si>
  <si>
    <t>金额(离休费)</t>
  </si>
  <si>
    <t>金额(退休费)</t>
  </si>
  <si>
    <t>金额(退职（役）费)</t>
  </si>
  <si>
    <t>金额(抚恤金)</t>
  </si>
  <si>
    <t>金额(生活补助)</t>
  </si>
  <si>
    <t>金额(救济费)</t>
  </si>
  <si>
    <t>金额(医疗费补助)</t>
  </si>
  <si>
    <t>金额(助学金)</t>
  </si>
  <si>
    <t>金额(奖励金)</t>
  </si>
  <si>
    <t>金额(个人农业生产补贴)</t>
  </si>
  <si>
    <t>金额(代缴社会保险费)</t>
  </si>
  <si>
    <t>金额(其他对个人和家庭的补助支出)</t>
  </si>
  <si>
    <t>金额(债务利息及费用支出)</t>
  </si>
  <si>
    <t>金额(国内债务付息)</t>
  </si>
  <si>
    <t>金额(国外债务付息)</t>
  </si>
  <si>
    <t>金额(国内债务发行费用)</t>
  </si>
  <si>
    <t>金额(国外债务发行费用)</t>
  </si>
  <si>
    <t>金额(资本性支出（基本建设）)</t>
  </si>
  <si>
    <t>金额(房屋建筑物购建（基本建设）)</t>
  </si>
  <si>
    <t>金额(办公设备购置（基本建设）)</t>
  </si>
  <si>
    <t>金额(专用设备购置（基本建设）)</t>
  </si>
  <si>
    <t>金额(基础设施建设（基本建设）)</t>
  </si>
  <si>
    <t>金额(大型修缮（基本建设）)</t>
  </si>
  <si>
    <t>金额(信息网络购建（基本建设）)</t>
  </si>
  <si>
    <t>金额(物资储备（基本建设）)</t>
  </si>
  <si>
    <t>金额(公务用车购置（基本建设）)</t>
  </si>
  <si>
    <t>金额(其他交通工具购置（基本建设）)</t>
  </si>
  <si>
    <t>金额(文物和陈列品购置（基本建设）)</t>
  </si>
  <si>
    <t>金额(无形资产购置（基本建设）)</t>
  </si>
  <si>
    <t>金额(其他基本建设支出（基本建设）)</t>
  </si>
  <si>
    <t>金额(资本性支出)</t>
  </si>
  <si>
    <t>金额(房屋建筑物购建)</t>
  </si>
  <si>
    <t>金额(办公设备购置)</t>
  </si>
  <si>
    <t>金额(专用设备购置)</t>
  </si>
  <si>
    <t>金额(基础设施建设)</t>
  </si>
  <si>
    <t>金额(大型修缮)</t>
  </si>
  <si>
    <t>金额(信息网络购建)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</si>
  <si>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</si>
  <si>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</si>
  <si>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</si>
  <si>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</si>
  <si>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</si>
  <si>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</si>
  <si>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</si>
  <si>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</si>
  <si>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</si>
  <si>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</si>
  <si>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</si>
  <si>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</si>
  <si>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</si>
  <si>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</si>
  <si>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</si>
  <si>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</si>
  <si>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</si>
  <si>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</si>
  <si>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</si>
  <si>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</si>
  <si>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</si>
  <si>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</si>
  <si>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</si>
  <si>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</si>
  <si>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</si>
  <si>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</si>
  <si>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</si>
  <si>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</si>
  <si>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</si>
  <si>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</si>
  <si>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</si>
  <si>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</si>
  <si>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</si>
  <si>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</si>
  <si>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</si>
  <si>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</si>
  <si>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农林水支出</t>
  </si>
  <si>
    <t xml:space="preserve">  农业农村</t>
  </si>
  <si>
    <t xml:space="preserve">    行政运行</t>
  </si>
  <si>
    <t xml:space="preserve">    事业运行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</si>
  <si>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</si>
  <si>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</si>
  <si>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</si>
  <si>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</si>
  <si>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</si>
  <si>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</si>
  <si>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</si>
  <si>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</si>
  <si>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</si>
  <si>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</si>
  <si>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</si>
  <si>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</si>
  <si>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</si>
  <si>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</si>
  <si>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07</t>
  </si>
  <si>
    <t xml:space="preserve">    绩效工资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</si>
  <si>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</si>
  <si>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</si>
  <si>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</si>
  <si>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</si>
  <si>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</si>
  <si>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</si>
  <si>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</si>
  <si>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</si>
  <si>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</si>
  <si>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99</t>
  </si>
  <si>
    <t xml:space="preserve">    其他工资福利支出</t>
  </si>
  <si>
    <t>302</t>
  </si>
  <si>
    <t xml:space="preserve">  商品和服务支出</t>
  </si>
  <si>
    <t xml:space="preserve">  302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</si>
  <si>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</si>
  <si>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</si>
  <si>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</si>
  <si>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</si>
  <si>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差旅费</t>
  </si>
  <si>
    <t>16</t>
  </si>
  <si>
    <t>17</t>
  </si>
  <si>
    <t>26</t>
  </si>
  <si>
    <t xml:space="preserve">    劳务费</t>
  </si>
  <si>
    <t>31</t>
  </si>
  <si>
    <t>39</t>
  </si>
  <si>
    <t xml:space="preserve">    其他交通费用</t>
  </si>
  <si>
    <t>303</t>
  </si>
  <si>
    <t xml:space="preserve">  对个人和家庭的补助</t>
  </si>
  <si>
    <t xml:space="preserve">  303</t>
  </si>
  <si>
    <t xml:space="preserve">    生活补助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</si>
  <si>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</si>
  <si>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</si>
  <si>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</si>
  <si>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</si>
  <si>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</si>
  <si>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s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</si>
  <si>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</si>
  <si>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</si>
  <si>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</si>
  <si>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</si>
  <si>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</si>
  <si>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</si>
  <si>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</si>
  <si>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</si>
  <si>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</si>
  <si>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</si>
  <si>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</si>
  <si>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</si>
  <si>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</si>
  <si>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</si>
  <si>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</si>
  <si>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</si>
  <si>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金额单位：万元</t>
  </si>
  <si>
    <t>项目名称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</si>
  <si>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</si>
  <si>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</si>
  <si>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</si>
  <si>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</si>
  <si>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</si>
  <si>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</si>
  <si>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</si>
  <si>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</si>
  <si>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</si>
  <si>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</si>
  <si>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132102-黑水县科学技术和农业畜牧水务局（事业）</t>
  </si>
  <si>
    <t>三支一扶</t>
  </si>
  <si>
    <t>绩效目标和绩效指标是可量化可考核（执行标准、执行总金额、执行完成时间）；基层单位继续选派“三支一扶”服务人员到基层工作，满足基层公共服务体系建设和民生事业发展。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</si>
  <si>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</si>
  <si>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</si>
  <si>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</si>
  <si>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＝</t>
    </r>
  </si>
  <si>
    <t>100</t>
  </si>
  <si>
    <t>%</t>
  </si>
  <si>
    <t>45</t>
  </si>
  <si>
    <t>正向指标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</si>
  <si>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</si>
  <si>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</si>
  <si>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t>132001-黑水县科学技术和农业畜牧水务局（行政和参公）</t>
  </si>
  <si>
    <t>公车运行维护费</t>
  </si>
  <si>
    <t>保障单位日常运转，提高预算编制质量，严格执行预算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</si>
  <si>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</si>
  <si>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</si>
  <si>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</si>
  <si>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5</t>
  </si>
  <si>
    <t>22.5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</si>
  <si>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</si>
  <si>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</si>
  <si>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</si>
  <si>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</si>
  <si>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</si>
  <si>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科目调整次数</t>
    </r>
  </si>
  <si>
    <t>次</t>
  </si>
  <si>
    <t>定额公用经费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</si>
</sst>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_);\(#,##0\)"/>
    <numFmt numFmtId="177" formatCode="#,##0.0000"/>
    <numFmt numFmtId="178" formatCode="0.00_ "/>
    <numFmt numFmtId="179" formatCode="#,###.00"/>
    <numFmt numFmtId="180" formatCode="#,##0.00_);[Red]\(#,##0.00\)"/>
    <numFmt numFmtId="181" formatCode="&quot;\&quot;#,##0.00_);\(&quot;\&quot;#,##0.00\)"/>
    <numFmt numFmtId="182" formatCode="#,##0.00_ "/>
  </numFmts>
  <fonts count="47">
    <font>
      <sz val="9"/>
      <color indexed="8"/>
      <name val="宋体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Arial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9"/>
      <color indexed="8"/>
      <name val="Times New Roman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5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42" fontId="31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4" fillId="11" borderId="51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8" borderId="50" applyNumberFormat="0" applyFon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52" applyNumberFormat="0" applyFill="0" applyAlignment="0" applyProtection="0">
      <alignment vertical="center"/>
    </xf>
    <xf numFmtId="0" fontId="36" fillId="0" borderId="52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5" fillId="0" borderId="5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7" fillId="4" borderId="48" applyNumberFormat="0" applyAlignment="0" applyProtection="0">
      <alignment vertical="center"/>
    </xf>
    <xf numFmtId="0" fontId="43" fillId="4" borderId="51" applyNumberFormat="0" applyAlignment="0" applyProtection="0">
      <alignment vertical="center"/>
    </xf>
    <xf numFmtId="0" fontId="45" fillId="23" borderId="54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46" fillId="0" borderId="55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9" fillId="0" borderId="0"/>
  </cellStyleXfs>
  <cellXfs count="261">
    <xf numFmtId="1" fontId="0" fillId="0" borderId="0" xfId="0" applyNumberFormat="1" applyFont="1" applyFill="1"/>
    <xf numFmtId="0" fontId="0" fillId="0" borderId="0" xfId="0" applyNumberFormat="1" applyFont="1" applyAlignment="1">
      <alignment vertical="center"/>
    </xf>
    <xf numFmtId="0" fontId="1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0" xfId="0" applyNumberFormat="1" applyFont="1" applyFill="1"/>
    <xf numFmtId="0" fontId="6" fillId="3" borderId="0" xfId="0" applyNumberFormat="1" applyFont="1" applyFill="1"/>
    <xf numFmtId="0" fontId="6" fillId="3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9" fillId="0" borderId="0" xfId="0" applyNumberFormat="1" applyFont="1" applyFill="1" applyAlignment="1">
      <alignment horizontal="right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1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3" borderId="12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/>
    </xf>
    <xf numFmtId="49" fontId="6" fillId="0" borderId="16" xfId="0" applyNumberFormat="1" applyFont="1" applyFill="1" applyBorder="1" applyAlignment="1" applyProtection="1">
      <alignment vertical="center" wrapText="1"/>
    </xf>
    <xf numFmtId="3" fontId="6" fillId="0" borderId="17" xfId="0" applyNumberFormat="1" applyFont="1" applyBorder="1" applyAlignment="1" applyProtection="1">
      <alignment vertical="center" wrapText="1"/>
    </xf>
    <xf numFmtId="3" fontId="6" fillId="0" borderId="6" xfId="0" applyNumberFormat="1" applyFont="1" applyBorder="1" applyAlignment="1" applyProtection="1">
      <alignment vertical="center" wrapText="1"/>
    </xf>
    <xf numFmtId="3" fontId="6" fillId="0" borderId="18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vertical="center" wrapText="1"/>
    </xf>
    <xf numFmtId="1" fontId="6" fillId="0" borderId="0" xfId="0" applyNumberFormat="1" applyFont="1" applyFill="1" applyAlignment="1" applyProtection="1">
      <alignment vertical="center" wrapText="1"/>
    </xf>
    <xf numFmtId="0" fontId="6" fillId="3" borderId="0" xfId="0" applyNumberFormat="1" applyFont="1" applyFill="1" applyAlignment="1" applyProtection="1">
      <alignment vertical="center" wrapText="1"/>
    </xf>
    <xf numFmtId="0" fontId="10" fillId="3" borderId="0" xfId="0" applyNumberFormat="1" applyFont="1" applyFill="1" applyAlignment="1" applyProtection="1">
      <alignment vertical="center" wrapText="1"/>
    </xf>
    <xf numFmtId="0" fontId="11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2" fillId="3" borderId="0" xfId="0" applyNumberFormat="1" applyFont="1" applyFill="1"/>
    <xf numFmtId="0" fontId="6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0" fontId="9" fillId="0" borderId="0" xfId="0" applyNumberFormat="1" applyFont="1" applyFill="1"/>
    <xf numFmtId="0" fontId="9" fillId="0" borderId="0" xfId="0" applyNumberFormat="1" applyFont="1" applyFill="1" applyAlignment="1">
      <alignment horizontal="centerContinuous"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Alignment="1"/>
    <xf numFmtId="0" fontId="6" fillId="0" borderId="16" xfId="0" applyNumberFormat="1" applyFont="1" applyFill="1" applyBorder="1" applyAlignment="1" applyProtection="1">
      <alignment horizontal="center" vertical="center" wrapText="1"/>
    </xf>
    <xf numFmtId="1" fontId="6" fillId="0" borderId="11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1" fontId="6" fillId="0" borderId="19" xfId="0" applyNumberFormat="1" applyFont="1" applyFill="1" applyBorder="1" applyAlignment="1" applyProtection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/>
    </xf>
    <xf numFmtId="0" fontId="6" fillId="0" borderId="2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1" fontId="6" fillId="0" borderId="15" xfId="0" applyNumberFormat="1" applyFont="1" applyFill="1" applyBorder="1" applyAlignment="1" applyProtection="1">
      <alignment horizontal="center" vertical="center" wrapText="1"/>
    </xf>
    <xf numFmtId="49" fontId="6" fillId="0" borderId="9" xfId="0" applyNumberFormat="1" applyFont="1" applyFill="1" applyBorder="1" applyAlignment="1" applyProtection="1">
      <alignment vertical="center" wrapText="1"/>
    </xf>
    <xf numFmtId="3" fontId="6" fillId="0" borderId="9" xfId="0" applyNumberFormat="1" applyFont="1" applyBorder="1" applyAlignment="1" applyProtection="1">
      <alignment vertical="center" wrapText="1"/>
    </xf>
    <xf numFmtId="0" fontId="13" fillId="0" borderId="9" xfId="0" applyNumberFormat="1" applyFont="1" applyFill="1" applyBorder="1"/>
    <xf numFmtId="0" fontId="14" fillId="0" borderId="9" xfId="0" applyNumberFormat="1" applyFont="1" applyFill="1" applyBorder="1" applyAlignment="1">
      <alignment horizontal="centerContinuous" vertical="center"/>
    </xf>
    <xf numFmtId="1" fontId="15" fillId="0" borderId="9" xfId="0" applyNumberFormat="1" applyFont="1" applyFill="1" applyBorder="1"/>
    <xf numFmtId="0" fontId="14" fillId="0" borderId="9" xfId="0" applyNumberFormat="1" applyFont="1" applyFill="1" applyBorder="1"/>
    <xf numFmtId="0" fontId="13" fillId="0" borderId="9" xfId="0" applyNumberFormat="1" applyFont="1" applyFill="1" applyBorder="1" applyAlignment="1">
      <alignment horizontal="centerContinuous" vertical="center"/>
    </xf>
    <xf numFmtId="0" fontId="16" fillId="0" borderId="9" xfId="0" applyNumberFormat="1" applyFont="1" applyFill="1" applyBorder="1" applyAlignment="1">
      <alignment horizontal="centerContinuous" vertical="center"/>
    </xf>
    <xf numFmtId="0" fontId="13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/>
    <xf numFmtId="1" fontId="15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/>
    <xf numFmtId="1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6" fillId="0" borderId="14" xfId="0" applyNumberFormat="1" applyFont="1" applyFill="1" applyBorder="1" applyAlignment="1" applyProtection="1">
      <alignment vertical="center" wrapText="1"/>
    </xf>
    <xf numFmtId="3" fontId="6" fillId="0" borderId="21" xfId="0" applyNumberFormat="1" applyFont="1" applyBorder="1" applyAlignment="1" applyProtection="1">
      <alignment vertical="center" wrapText="1"/>
    </xf>
    <xf numFmtId="3" fontId="6" fillId="0" borderId="22" xfId="0" applyNumberFormat="1" applyFont="1" applyBorder="1" applyAlignment="1" applyProtection="1">
      <alignment vertical="center" wrapText="1"/>
    </xf>
    <xf numFmtId="3" fontId="6" fillId="0" borderId="23" xfId="0" applyNumberFormat="1" applyFont="1" applyBorder="1" applyAlignment="1" applyProtection="1">
      <alignment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" fontId="0" fillId="0" borderId="9" xfId="0" applyNumberFormat="1" applyFont="1" applyFill="1" applyBorder="1" applyAlignment="1">
      <alignment horizontal="center" vertical="center" wrapText="1"/>
    </xf>
    <xf numFmtId="1" fontId="0" fillId="0" borderId="9" xfId="0" applyNumberFormat="1" applyFont="1" applyFill="1" applyBorder="1"/>
    <xf numFmtId="0" fontId="6" fillId="0" borderId="9" xfId="0" applyNumberFormat="1" applyFont="1" applyFill="1" applyBorder="1" applyAlignment="1" applyProtection="1">
      <alignment vertical="center" wrapText="1"/>
    </xf>
    <xf numFmtId="1" fontId="6" fillId="0" borderId="9" xfId="0" applyNumberFormat="1" applyFont="1" applyFill="1" applyBorder="1" applyAlignment="1" applyProtection="1">
      <alignment vertical="center" wrapText="1"/>
    </xf>
    <xf numFmtId="0" fontId="6" fillId="3" borderId="9" xfId="0" applyNumberFormat="1" applyFont="1" applyFill="1" applyBorder="1" applyAlignment="1" applyProtection="1">
      <alignment vertical="center" wrapText="1"/>
    </xf>
    <xf numFmtId="3" fontId="6" fillId="0" borderId="24" xfId="0" applyNumberFormat="1" applyFont="1" applyFill="1" applyBorder="1" applyAlignment="1" applyProtection="1">
      <alignment vertical="center" wrapText="1"/>
    </xf>
    <xf numFmtId="3" fontId="6" fillId="0" borderId="7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>
      <alignment horizontal="centerContinuous" vertical="center"/>
    </xf>
    <xf numFmtId="0" fontId="14" fillId="0" borderId="0" xfId="0" applyNumberFormat="1" applyFont="1" applyFill="1" applyBorder="1"/>
    <xf numFmtId="0" fontId="16" fillId="0" borderId="0" xfId="0" applyNumberFormat="1" applyFont="1" applyFill="1" applyBorder="1" applyAlignment="1">
      <alignment horizontal="centerContinuous" vertical="center"/>
    </xf>
    <xf numFmtId="0" fontId="6" fillId="0" borderId="10" xfId="0" applyNumberFormat="1" applyFont="1" applyFill="1" applyBorder="1" applyAlignment="1" applyProtection="1">
      <alignment horizontal="left"/>
    </xf>
    <xf numFmtId="1" fontId="6" fillId="0" borderId="25" xfId="0" applyNumberFormat="1" applyFont="1" applyFill="1" applyBorder="1" applyAlignment="1" applyProtection="1">
      <alignment horizontal="center" vertical="center" wrapText="1"/>
    </xf>
    <xf numFmtId="1" fontId="6" fillId="0" borderId="16" xfId="0" applyNumberFormat="1" applyFont="1" applyFill="1" applyBorder="1" applyAlignment="1" applyProtection="1">
      <alignment horizontal="center" vertical="center" wrapText="1"/>
    </xf>
    <xf numFmtId="49" fontId="6" fillId="0" borderId="25" xfId="0" applyNumberFormat="1" applyFont="1" applyFill="1" applyBorder="1" applyAlignment="1" applyProtection="1">
      <alignment vertical="center" wrapText="1"/>
    </xf>
    <xf numFmtId="49" fontId="6" fillId="0" borderId="13" xfId="0" applyNumberFormat="1" applyFont="1" applyFill="1" applyBorder="1" applyAlignment="1" applyProtection="1">
      <alignment vertical="center" wrapText="1"/>
    </xf>
    <xf numFmtId="4" fontId="6" fillId="0" borderId="26" xfId="0" applyNumberFormat="1" applyFont="1" applyBorder="1" applyAlignment="1" applyProtection="1">
      <alignment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1" fontId="6" fillId="0" borderId="19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1" fontId="6" fillId="0" borderId="9" xfId="0" applyNumberFormat="1" applyFont="1" applyFill="1" applyBorder="1" applyAlignment="1" applyProtection="1">
      <alignment horizontal="center" vertical="center" wrapText="1"/>
    </xf>
    <xf numFmtId="1" fontId="6" fillId="0" borderId="15" xfId="0" applyNumberFormat="1" applyFont="1" applyFill="1" applyBorder="1" applyAlignment="1" applyProtection="1">
      <alignment horizontal="center" vertical="center"/>
    </xf>
    <xf numFmtId="0" fontId="6" fillId="0" borderId="27" xfId="0" applyNumberFormat="1" applyFont="1" applyFill="1" applyBorder="1" applyAlignment="1" applyProtection="1">
      <alignment horizontal="center" vertical="center" wrapText="1"/>
    </xf>
    <xf numFmtId="4" fontId="5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Fill="1" applyBorder="1" applyAlignment="1">
      <alignment horizontal="right" vertical="center"/>
    </xf>
    <xf numFmtId="0" fontId="6" fillId="3" borderId="0" xfId="0" applyNumberFormat="1" applyFont="1" applyFill="1" applyAlignment="1"/>
    <xf numFmtId="0" fontId="6" fillId="0" borderId="28" xfId="0" applyNumberFormat="1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 applyProtection="1">
      <alignment horizontal="center" vertical="center" wrapText="1"/>
    </xf>
    <xf numFmtId="0" fontId="6" fillId="3" borderId="28" xfId="0" applyNumberFormat="1" applyFont="1" applyFill="1" applyBorder="1" applyAlignment="1" applyProtection="1">
      <alignment horizontal="center" vertical="center" wrapText="1"/>
    </xf>
    <xf numFmtId="0" fontId="6" fillId="0" borderId="28" xfId="0" applyNumberFormat="1" applyFont="1" applyFill="1" applyBorder="1" applyAlignment="1">
      <alignment horizontal="center" vertical="center" wrapText="1"/>
    </xf>
    <xf numFmtId="0" fontId="6" fillId="3" borderId="28" xfId="0" applyNumberFormat="1" applyFont="1" applyFill="1" applyBorder="1" applyAlignment="1">
      <alignment horizontal="center" vertical="center" wrapText="1"/>
    </xf>
    <xf numFmtId="49" fontId="6" fillId="0" borderId="26" xfId="0" applyNumberFormat="1" applyFont="1" applyFill="1" applyBorder="1" applyAlignment="1" applyProtection="1">
      <alignment vertical="center" wrapText="1"/>
    </xf>
    <xf numFmtId="3" fontId="6" fillId="0" borderId="26" xfId="0" applyNumberFormat="1" applyFont="1" applyBorder="1" applyAlignment="1" applyProtection="1">
      <alignment vertical="center" wrapText="1"/>
    </xf>
    <xf numFmtId="49" fontId="6" fillId="0" borderId="28" xfId="0" applyNumberFormat="1" applyFont="1" applyFill="1" applyBorder="1" applyAlignment="1" applyProtection="1">
      <alignment vertical="center" wrapText="1"/>
    </xf>
    <xf numFmtId="0" fontId="12" fillId="0" borderId="9" xfId="0" applyNumberFormat="1" applyFont="1" applyFill="1" applyBorder="1"/>
    <xf numFmtId="0" fontId="0" fillId="0" borderId="9" xfId="0" applyNumberFormat="1" applyFont="1" applyFill="1" applyBorder="1"/>
    <xf numFmtId="0" fontId="0" fillId="3" borderId="9" xfId="0" applyNumberFormat="1" applyFont="1" applyFill="1" applyBorder="1"/>
    <xf numFmtId="0" fontId="12" fillId="3" borderId="9" xfId="0" applyNumberFormat="1" applyFont="1" applyFill="1" applyBorder="1"/>
    <xf numFmtId="0" fontId="17" fillId="3" borderId="9" xfId="0" applyNumberFormat="1" applyFont="1" applyFill="1" applyBorder="1"/>
    <xf numFmtId="0" fontId="17" fillId="3" borderId="0" xfId="0" applyNumberFormat="1" applyFont="1" applyFill="1" applyBorder="1"/>
    <xf numFmtId="0" fontId="17" fillId="3" borderId="0" xfId="0" applyNumberFormat="1" applyFont="1" applyFill="1"/>
    <xf numFmtId="176" fontId="18" fillId="0" borderId="9" xfId="0" applyNumberFormat="1" applyFont="1" applyFill="1" applyBorder="1" applyAlignment="1">
      <alignment horizontal="center" vertical="center"/>
    </xf>
    <xf numFmtId="176" fontId="18" fillId="3" borderId="9" xfId="0" applyNumberFormat="1" applyFont="1" applyFill="1" applyBorder="1" applyAlignment="1">
      <alignment horizontal="center" vertical="center"/>
    </xf>
    <xf numFmtId="0" fontId="17" fillId="0" borderId="9" xfId="0" applyNumberFormat="1" applyFont="1" applyFill="1" applyBorder="1"/>
    <xf numFmtId="0" fontId="0" fillId="3" borderId="28" xfId="0" applyNumberFormat="1" applyFont="1" applyFill="1" applyBorder="1" applyAlignment="1">
      <alignment horizontal="center" vertical="center" wrapText="1"/>
    </xf>
    <xf numFmtId="0" fontId="0" fillId="3" borderId="26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3" fontId="6" fillId="0" borderId="29" xfId="0" applyNumberFormat="1" applyFont="1" applyBorder="1" applyAlignment="1" applyProtection="1">
      <alignment vertical="center" wrapText="1"/>
    </xf>
    <xf numFmtId="3" fontId="6" fillId="0" borderId="30" xfId="0" applyNumberFormat="1" applyFont="1" applyBorder="1" applyAlignment="1" applyProtection="1">
      <alignment vertical="center" wrapText="1"/>
    </xf>
    <xf numFmtId="0" fontId="6" fillId="3" borderId="0" xfId="0" applyNumberFormat="1" applyFont="1" applyFill="1" applyAlignment="1" applyProtection="1">
      <alignment horizontal="right" vertical="center"/>
    </xf>
    <xf numFmtId="0" fontId="0" fillId="3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6" fillId="0" borderId="22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3" borderId="13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/>
    <xf numFmtId="0" fontId="9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31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 applyProtection="1">
      <alignment horizontal="center" vertical="center"/>
    </xf>
    <xf numFmtId="4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6" xfId="0" applyNumberFormat="1" applyFont="1" applyFill="1" applyBorder="1" applyAlignment="1">
      <alignment vertical="center"/>
    </xf>
    <xf numFmtId="178" fontId="9" fillId="0" borderId="26" xfId="0" applyNumberFormat="1" applyFont="1" applyBorder="1" applyAlignment="1" applyProtection="1">
      <alignment vertical="center" wrapText="1"/>
    </xf>
    <xf numFmtId="0" fontId="6" fillId="0" borderId="25" xfId="0" applyNumberFormat="1" applyFont="1" applyFill="1" applyBorder="1" applyAlignment="1">
      <alignment vertical="center"/>
    </xf>
    <xf numFmtId="4" fontId="9" fillId="0" borderId="26" xfId="0" applyNumberFormat="1" applyFont="1" applyBorder="1" applyAlignment="1" applyProtection="1">
      <alignment vertical="center" wrapText="1"/>
    </xf>
    <xf numFmtId="3" fontId="9" fillId="0" borderId="26" xfId="0" applyNumberFormat="1" applyFont="1" applyBorder="1" applyAlignment="1" applyProtection="1">
      <alignment vertical="center" wrapText="1"/>
    </xf>
    <xf numFmtId="4" fontId="9" fillId="0" borderId="28" xfId="0" applyNumberFormat="1" applyFont="1" applyBorder="1" applyAlignment="1">
      <alignment vertical="center" wrapText="1"/>
    </xf>
    <xf numFmtId="179" fontId="9" fillId="0" borderId="27" xfId="0" applyNumberFormat="1" applyFont="1" applyBorder="1" applyAlignment="1" applyProtection="1">
      <alignment vertical="center" wrapText="1"/>
    </xf>
    <xf numFmtId="3" fontId="9" fillId="0" borderId="32" xfId="0" applyNumberFormat="1" applyFont="1" applyBorder="1" applyAlignment="1" applyProtection="1">
      <alignment vertical="center" wrapText="1"/>
    </xf>
    <xf numFmtId="4" fontId="9" fillId="0" borderId="32" xfId="0" applyNumberFormat="1" applyFont="1" applyBorder="1" applyAlignment="1" applyProtection="1">
      <alignment vertical="center" wrapText="1"/>
    </xf>
    <xf numFmtId="3" fontId="9" fillId="0" borderId="33" xfId="0" applyNumberFormat="1" applyFont="1" applyBorder="1" applyAlignment="1" applyProtection="1">
      <alignment vertical="center" wrapText="1"/>
    </xf>
    <xf numFmtId="3" fontId="9" fillId="0" borderId="34" xfId="0" applyNumberFormat="1" applyFont="1" applyBorder="1" applyAlignment="1" applyProtection="1">
      <alignment vertical="center" wrapText="1"/>
    </xf>
    <xf numFmtId="1" fontId="9" fillId="0" borderId="16" xfId="0" applyNumberFormat="1" applyFont="1" applyFill="1" applyBorder="1" applyAlignment="1">
      <alignment vertical="center"/>
    </xf>
    <xf numFmtId="3" fontId="9" fillId="0" borderId="35" xfId="0" applyNumberFormat="1" applyFont="1" applyBorder="1" applyAlignment="1" applyProtection="1">
      <alignment vertical="center" wrapText="1"/>
    </xf>
    <xf numFmtId="4" fontId="9" fillId="0" borderId="36" xfId="0" applyNumberFormat="1" applyFont="1" applyBorder="1" applyAlignment="1" applyProtection="1">
      <alignment vertical="center" wrapText="1"/>
    </xf>
    <xf numFmtId="3" fontId="9" fillId="0" borderId="36" xfId="0" applyNumberFormat="1" applyFont="1" applyBorder="1" applyAlignment="1" applyProtection="1">
      <alignment vertical="center" wrapText="1"/>
    </xf>
    <xf numFmtId="179" fontId="9" fillId="0" borderId="37" xfId="0" applyNumberFormat="1" applyFont="1" applyBorder="1" applyAlignment="1" applyProtection="1">
      <alignment vertical="center" wrapText="1"/>
    </xf>
    <xf numFmtId="0" fontId="9" fillId="0" borderId="16" xfId="0" applyNumberFormat="1" applyFont="1" applyFill="1" applyBorder="1" applyAlignment="1">
      <alignment horizontal="center" vertical="center"/>
    </xf>
    <xf numFmtId="3" fontId="9" fillId="0" borderId="33" xfId="0" applyNumberFormat="1" applyFont="1" applyBorder="1" applyAlignment="1">
      <alignment vertical="center" wrapText="1"/>
    </xf>
    <xf numFmtId="0" fontId="9" fillId="0" borderId="25" xfId="0" applyNumberFormat="1" applyFont="1" applyFill="1" applyBorder="1" applyAlignment="1">
      <alignment horizontal="center" vertical="center"/>
    </xf>
    <xf numFmtId="4" fontId="9" fillId="0" borderId="34" xfId="0" applyNumberFormat="1" applyFont="1" applyBorder="1" applyAlignment="1">
      <alignment vertical="center" wrapText="1"/>
    </xf>
    <xf numFmtId="3" fontId="9" fillId="0" borderId="34" xfId="0" applyNumberFormat="1" applyFont="1" applyBorder="1" applyAlignment="1">
      <alignment vertical="center" wrapText="1"/>
    </xf>
    <xf numFmtId="179" fontId="9" fillId="0" borderId="20" xfId="0" applyNumberFormat="1" applyFont="1" applyBorder="1" applyAlignment="1">
      <alignment vertical="center" wrapText="1"/>
    </xf>
    <xf numFmtId="179" fontId="9" fillId="0" borderId="38" xfId="0" applyNumberFormat="1" applyFont="1" applyBorder="1" applyAlignment="1">
      <alignment vertical="center" wrapText="1"/>
    </xf>
    <xf numFmtId="0" fontId="9" fillId="0" borderId="25" xfId="0" applyNumberFormat="1" applyFont="1" applyFill="1" applyBorder="1" applyAlignment="1">
      <alignment vertical="center"/>
    </xf>
    <xf numFmtId="4" fontId="9" fillId="0" borderId="33" xfId="0" applyNumberFormat="1" applyFont="1" applyBorder="1" applyAlignment="1" applyProtection="1">
      <alignment vertical="center" wrapText="1"/>
    </xf>
    <xf numFmtId="179" fontId="9" fillId="0" borderId="25" xfId="0" applyNumberFormat="1" applyFont="1" applyBorder="1" applyAlignment="1" applyProtection="1">
      <alignment vertical="center" wrapText="1"/>
    </xf>
    <xf numFmtId="179" fontId="9" fillId="0" borderId="39" xfId="0" applyNumberFormat="1" applyFont="1" applyBorder="1" applyAlignment="1" applyProtection="1">
      <alignment vertical="center" wrapText="1"/>
    </xf>
    <xf numFmtId="3" fontId="9" fillId="0" borderId="33" xfId="0" applyNumberFormat="1" applyFont="1" applyBorder="1" applyAlignment="1">
      <alignment horizontal="right" vertical="center" wrapText="1"/>
    </xf>
    <xf numFmtId="4" fontId="9" fillId="0" borderId="35" xfId="0" applyNumberFormat="1" applyFont="1" applyBorder="1" applyAlignment="1">
      <alignment vertical="center" wrapText="1"/>
    </xf>
    <xf numFmtId="3" fontId="9" fillId="0" borderId="35" xfId="0" applyNumberFormat="1" applyFont="1" applyBorder="1" applyAlignment="1">
      <alignment vertical="center" wrapText="1"/>
    </xf>
    <xf numFmtId="179" fontId="9" fillId="0" borderId="19" xfId="0" applyNumberFormat="1" applyFont="1" applyBorder="1" applyAlignment="1">
      <alignment vertical="center" wrapText="1"/>
    </xf>
    <xf numFmtId="179" fontId="9" fillId="0" borderId="40" xfId="0" applyNumberFormat="1" applyFont="1" applyBorder="1" applyAlignment="1">
      <alignment vertical="center" wrapText="1"/>
    </xf>
    <xf numFmtId="180" fontId="9" fillId="0" borderId="36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vertical="center" wrapText="1"/>
    </xf>
    <xf numFmtId="3" fontId="9" fillId="0" borderId="36" xfId="0" applyNumberFormat="1" applyFont="1" applyBorder="1" applyAlignment="1">
      <alignment vertical="center" wrapText="1"/>
    </xf>
    <xf numFmtId="179" fontId="9" fillId="0" borderId="41" xfId="0" applyNumberFormat="1" applyFont="1" applyBorder="1" applyAlignment="1">
      <alignment vertical="center" wrapText="1"/>
    </xf>
    <xf numFmtId="179" fontId="9" fillId="0" borderId="42" xfId="0" applyNumberFormat="1" applyFont="1" applyBorder="1" applyAlignment="1">
      <alignment vertical="center" wrapText="1"/>
    </xf>
    <xf numFmtId="0" fontId="19" fillId="0" borderId="0" xfId="0" applyNumberFormat="1" applyFont="1" applyFill="1" applyAlignment="1">
      <alignment horizontal="center"/>
    </xf>
    <xf numFmtId="0" fontId="20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1" fontId="19" fillId="0" borderId="0" xfId="0" applyNumberFormat="1" applyFont="1" applyFill="1"/>
    <xf numFmtId="0" fontId="9" fillId="3" borderId="0" xfId="0" applyNumberFormat="1" applyFont="1" applyFill="1"/>
    <xf numFmtId="0" fontId="9" fillId="3" borderId="0" xfId="0" applyNumberFormat="1" applyFont="1" applyFill="1" applyAlignment="1"/>
    <xf numFmtId="0" fontId="9" fillId="3" borderId="25" xfId="0" applyNumberFormat="1" applyFont="1" applyFill="1" applyBorder="1" applyAlignment="1" applyProtection="1">
      <alignment horizontal="center" vertical="center"/>
    </xf>
    <xf numFmtId="0" fontId="9" fillId="3" borderId="16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0" fontId="9" fillId="0" borderId="19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3" borderId="12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5" xfId="0" applyNumberFormat="1" applyFont="1" applyFill="1" applyBorder="1" applyAlignment="1" applyProtection="1">
      <alignment horizontal="center" vertical="center" wrapText="1"/>
    </xf>
    <xf numFmtId="0" fontId="9" fillId="3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49" fontId="9" fillId="0" borderId="14" xfId="0" applyNumberFormat="1" applyFont="1" applyFill="1" applyBorder="1" applyAlignment="1" applyProtection="1">
      <alignment vertical="center" wrapText="1"/>
    </xf>
    <xf numFmtId="49" fontId="9" fillId="0" borderId="13" xfId="0" applyNumberFormat="1" applyFont="1" applyFill="1" applyBorder="1" applyAlignment="1" applyProtection="1">
      <alignment vertical="center" wrapText="1"/>
    </xf>
    <xf numFmtId="4" fontId="9" fillId="0" borderId="29" xfId="0" applyNumberFormat="1" applyFont="1" applyBorder="1" applyAlignment="1" applyProtection="1">
      <alignment vertical="center" wrapText="1"/>
    </xf>
    <xf numFmtId="4" fontId="9" fillId="0" borderId="43" xfId="0" applyNumberFormat="1" applyFont="1" applyBorder="1" applyAlignment="1" applyProtection="1">
      <alignment vertical="center" wrapText="1"/>
    </xf>
    <xf numFmtId="3" fontId="9" fillId="0" borderId="43" xfId="0" applyNumberFormat="1" applyFont="1" applyBorder="1" applyAlignment="1" applyProtection="1">
      <alignment vertical="center" wrapText="1"/>
    </xf>
    <xf numFmtId="0" fontId="13" fillId="3" borderId="9" xfId="0" applyNumberFormat="1" applyFont="1" applyFill="1" applyBorder="1"/>
    <xf numFmtId="0" fontId="13" fillId="3" borderId="9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4" fillId="3" borderId="9" xfId="0" applyNumberFormat="1" applyFont="1" applyFill="1" applyBorder="1" applyAlignment="1">
      <alignment horizontal="center" vertical="center"/>
    </xf>
    <xf numFmtId="0" fontId="16" fillId="3" borderId="9" xfId="0" applyNumberFormat="1" applyFont="1" applyFill="1" applyBorder="1" applyAlignment="1">
      <alignment horizontal="center" vertical="center"/>
    </xf>
    <xf numFmtId="0" fontId="9" fillId="3" borderId="9" xfId="0" applyNumberFormat="1" applyFont="1" applyFill="1" applyBorder="1" applyAlignment="1" applyProtection="1">
      <alignment vertical="center"/>
    </xf>
    <xf numFmtId="0" fontId="9" fillId="3" borderId="0" xfId="0" applyNumberFormat="1" applyFont="1" applyFill="1" applyAlignment="1">
      <alignment horizontal="right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3" fontId="9" fillId="0" borderId="23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Border="1"/>
    <xf numFmtId="0" fontId="6" fillId="0" borderId="44" xfId="0" applyNumberFormat="1" applyFont="1" applyFill="1" applyBorder="1" applyAlignment="1" applyProtection="1">
      <alignment vertical="center"/>
    </xf>
    <xf numFmtId="0" fontId="6" fillId="0" borderId="26" xfId="0" applyNumberFormat="1" applyFont="1" applyFill="1" applyBorder="1" applyAlignment="1" applyProtection="1">
      <alignment horizontal="center" vertical="center" wrapText="1"/>
    </xf>
    <xf numFmtId="0" fontId="6" fillId="0" borderId="45" xfId="0" applyNumberFormat="1" applyFont="1" applyFill="1" applyBorder="1" applyAlignment="1" applyProtection="1">
      <alignment horizontal="center" vertical="center" wrapText="1"/>
    </xf>
    <xf numFmtId="4" fontId="6" fillId="0" borderId="29" xfId="0" applyNumberFormat="1" applyFont="1" applyBorder="1" applyAlignment="1" applyProtection="1">
      <alignment vertical="center" wrapText="1"/>
    </xf>
    <xf numFmtId="3" fontId="6" fillId="0" borderId="43" xfId="0" applyNumberFormat="1" applyFont="1" applyBorder="1" applyAlignment="1" applyProtection="1">
      <alignment vertical="center" wrapText="1"/>
    </xf>
    <xf numFmtId="180" fontId="6" fillId="0" borderId="43" xfId="0" applyNumberFormat="1" applyFont="1" applyBorder="1" applyAlignment="1" applyProtection="1">
      <alignment vertical="center" wrapText="1"/>
    </xf>
    <xf numFmtId="0" fontId="21" fillId="3" borderId="9" xfId="0" applyNumberFormat="1" applyFont="1" applyFill="1" applyBorder="1"/>
    <xf numFmtId="0" fontId="6" fillId="3" borderId="16" xfId="0" applyNumberFormat="1" applyFont="1" applyFill="1" applyBorder="1" applyAlignment="1" applyProtection="1">
      <alignment horizontal="center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81" fontId="6" fillId="0" borderId="8" xfId="0" applyNumberFormat="1" applyFont="1" applyFill="1" applyBorder="1" applyAlignment="1" applyProtection="1">
      <alignment horizontal="center" vertical="center" wrapText="1"/>
    </xf>
    <xf numFmtId="0" fontId="6" fillId="3" borderId="9" xfId="0" applyNumberFormat="1" applyFont="1" applyFill="1" applyBorder="1" applyAlignment="1" applyProtection="1">
      <alignment horizontal="center" vertical="center" wrapText="1"/>
    </xf>
    <xf numFmtId="0" fontId="6" fillId="0" borderId="31" xfId="0" applyNumberFormat="1" applyFont="1" applyFill="1" applyBorder="1" applyAlignment="1" applyProtection="1">
      <alignment horizontal="center" vertical="center" wrapText="1"/>
    </xf>
    <xf numFmtId="181" fontId="6" fillId="0" borderId="46" xfId="0" applyNumberFormat="1" applyFont="1" applyFill="1" applyBorder="1" applyAlignment="1" applyProtection="1">
      <alignment horizontal="center" vertical="center" wrapText="1"/>
    </xf>
    <xf numFmtId="0" fontId="6" fillId="3" borderId="15" xfId="0" applyNumberFormat="1" applyFont="1" applyFill="1" applyBorder="1" applyAlignment="1" applyProtection="1">
      <alignment horizontal="center" vertical="center" wrapText="1"/>
    </xf>
    <xf numFmtId="3" fontId="6" fillId="0" borderId="27" xfId="0" applyNumberFormat="1" applyFont="1" applyBorder="1" applyAlignment="1" applyProtection="1">
      <alignment vertical="center" wrapText="1"/>
    </xf>
    <xf numFmtId="3" fontId="6" fillId="0" borderId="14" xfId="0" applyNumberFormat="1" applyFont="1" applyBorder="1" applyAlignment="1" applyProtection="1">
      <alignment vertical="center" wrapText="1"/>
    </xf>
    <xf numFmtId="0" fontId="17" fillId="0" borderId="0" xfId="0" applyNumberFormat="1" applyFont="1" applyFill="1" applyBorder="1"/>
    <xf numFmtId="1" fontId="0" fillId="0" borderId="7" xfId="0" applyNumberFormat="1" applyFont="1" applyFill="1" applyBorder="1" applyAlignment="1">
      <alignment horizontal="center" vertical="center"/>
    </xf>
    <xf numFmtId="3" fontId="6" fillId="0" borderId="15" xfId="0" applyNumberFormat="1" applyFont="1" applyBorder="1" applyAlignment="1" applyProtection="1">
      <alignment vertical="center" wrapText="1"/>
    </xf>
    <xf numFmtId="3" fontId="6" fillId="0" borderId="47" xfId="0" applyNumberFormat="1" applyFont="1" applyBorder="1" applyAlignment="1" applyProtection="1">
      <alignment vertical="center" wrapText="1"/>
    </xf>
    <xf numFmtId="4" fontId="9" fillId="0" borderId="28" xfId="0" applyNumberFormat="1" applyFont="1" applyBorder="1" applyAlignment="1" applyProtection="1">
      <alignment vertical="center" wrapText="1"/>
    </xf>
    <xf numFmtId="182" fontId="9" fillId="0" borderId="28" xfId="0" applyNumberFormat="1" applyFont="1" applyBorder="1" applyAlignment="1" applyProtection="1">
      <alignment vertical="center" wrapText="1"/>
    </xf>
    <xf numFmtId="4" fontId="9" fillId="0" borderId="35" xfId="0" applyNumberFormat="1" applyFont="1" applyBorder="1" applyAlignment="1" applyProtection="1">
      <alignment vertical="center" wrapText="1"/>
    </xf>
    <xf numFmtId="182" fontId="9" fillId="0" borderId="28" xfId="0" applyNumberFormat="1" applyFont="1" applyBorder="1" applyAlignment="1">
      <alignment vertical="center" wrapText="1"/>
    </xf>
    <xf numFmtId="4" fontId="9" fillId="0" borderId="33" xfId="0" applyNumberFormat="1" applyFont="1" applyBorder="1" applyAlignment="1">
      <alignment vertical="center" wrapText="1"/>
    </xf>
    <xf numFmtId="1" fontId="22" fillId="0" borderId="0" xfId="0" applyNumberFormat="1" applyFont="1" applyFill="1"/>
    <xf numFmtId="4" fontId="9" fillId="0" borderId="33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179" fontId="20" fillId="0" borderId="22" xfId="0" applyNumberFormat="1" applyFont="1" applyBorder="1" applyAlignment="1"/>
    <xf numFmtId="179" fontId="17" fillId="0" borderId="0" xfId="0" applyNumberFormat="1" applyFont="1" applyBorder="1" applyAlignment="1"/>
    <xf numFmtId="1" fontId="23" fillId="0" borderId="0" xfId="0" applyNumberFormat="1" applyFont="1" applyFill="1"/>
    <xf numFmtId="177" fontId="24" fillId="0" borderId="0" xfId="0" applyNumberFormat="1" applyFont="1" applyFill="1" applyAlignment="1" applyProtection="1">
      <alignment horizontal="center" vertical="top"/>
    </xf>
    <xf numFmtId="1" fontId="25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 applyProtection="1">
      <alignment vertical="center"/>
    </xf>
    <xf numFmtId="1" fontId="26" fillId="0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tabSelected="1" workbookViewId="0">
      <selection activeCell="A8" sqref="A8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55"/>
    </row>
    <row r="3" ht="102" customHeight="1" spans="1:1">
      <c r="A3" s="256" t="s">
        <v>0</v>
      </c>
    </row>
    <row r="4" ht="107.25" customHeight="1" spans="1:1">
      <c r="A4" s="257" t="s">
        <v>1</v>
      </c>
    </row>
    <row r="5" ht="409.5" hidden="1" customHeight="1" spans="1:1">
      <c r="A5" s="258"/>
    </row>
    <row r="6" ht="29.25" customHeight="1" spans="1:1">
      <c r="A6" s="259"/>
    </row>
    <row r="7" ht="78" customHeight="1"/>
    <row r="8" ht="82.5" customHeight="1" spans="1:1">
      <c r="A8" s="260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972244739532" right="0.590972244739532" top="0.590972244739532" bottom="0.59097224473953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D16" sqref="D16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3"/>
      <c r="B1" s="53"/>
      <c r="C1" s="53"/>
      <c r="D1" s="53"/>
      <c r="E1" s="54"/>
      <c r="F1" s="53"/>
      <c r="G1" s="53"/>
      <c r="H1" s="20" t="s">
        <v>460</v>
      </c>
      <c r="I1" s="80"/>
    </row>
    <row r="2" ht="25.5" customHeight="1" spans="1:9">
      <c r="A2" s="17" t="s">
        <v>461</v>
      </c>
      <c r="B2" s="17"/>
      <c r="C2" s="17"/>
      <c r="D2" s="17"/>
      <c r="E2" s="17"/>
      <c r="F2" s="17"/>
      <c r="G2" s="17"/>
      <c r="H2" s="17"/>
      <c r="I2" s="80"/>
    </row>
    <row r="3" ht="20.1" customHeight="1" spans="1:9">
      <c r="A3" s="55" t="s">
        <v>5</v>
      </c>
      <c r="B3" s="56"/>
      <c r="C3" s="56"/>
      <c r="D3" s="56"/>
      <c r="E3" s="56"/>
      <c r="F3" s="56"/>
      <c r="G3" s="56"/>
      <c r="H3" s="20" t="s">
        <v>6</v>
      </c>
      <c r="I3" s="80"/>
    </row>
    <row r="4" ht="20.1" customHeight="1" spans="1:9">
      <c r="A4" s="57" t="s">
        <v>462</v>
      </c>
      <c r="B4" s="57" t="s">
        <v>61</v>
      </c>
      <c r="C4" s="25" t="s">
        <v>463</v>
      </c>
      <c r="D4" s="25"/>
      <c r="E4" s="35"/>
      <c r="F4" s="35"/>
      <c r="G4" s="35"/>
      <c r="H4" s="25"/>
      <c r="I4" s="80"/>
    </row>
    <row r="5" ht="20.1" customHeight="1" spans="1:9">
      <c r="A5" s="57"/>
      <c r="B5" s="57"/>
      <c r="C5" s="58" t="s">
        <v>64</v>
      </c>
      <c r="D5" s="27" t="s">
        <v>229</v>
      </c>
      <c r="E5" s="59" t="s">
        <v>464</v>
      </c>
      <c r="F5" s="60"/>
      <c r="G5" s="61"/>
      <c r="H5" s="62" t="s">
        <v>234</v>
      </c>
      <c r="I5" s="80"/>
    </row>
    <row r="6" ht="33.75" customHeight="1" spans="1:9">
      <c r="A6" s="33"/>
      <c r="B6" s="33"/>
      <c r="C6" s="63"/>
      <c r="D6" s="34"/>
      <c r="E6" s="64" t="s">
        <v>79</v>
      </c>
      <c r="F6" s="65" t="s">
        <v>465</v>
      </c>
      <c r="G6" s="66" t="s">
        <v>466</v>
      </c>
      <c r="H6" s="67"/>
      <c r="I6" s="80"/>
    </row>
    <row r="7" ht="20.1" customHeight="1" spans="1:9">
      <c r="A7" s="68" t="s">
        <v>87</v>
      </c>
      <c r="B7" s="68" t="s">
        <v>0</v>
      </c>
      <c r="C7" s="69">
        <f>SUM(D7,E7,H7)</f>
        <v>314000</v>
      </c>
      <c r="D7" s="69">
        <v>0</v>
      </c>
      <c r="E7" s="69">
        <f>SUM(F7,G7)</f>
        <v>285000</v>
      </c>
      <c r="F7" s="69">
        <v>0</v>
      </c>
      <c r="G7" s="93">
        <v>285000</v>
      </c>
      <c r="H7" s="94">
        <v>29000</v>
      </c>
      <c r="I7" s="81"/>
    </row>
    <row r="8" ht="20.1" customHeight="1" spans="1:9">
      <c r="A8" s="76"/>
      <c r="B8" s="76"/>
      <c r="C8" s="76"/>
      <c r="D8" s="76"/>
      <c r="E8" s="95"/>
      <c r="F8" s="96"/>
      <c r="G8" s="96"/>
      <c r="H8" s="80"/>
      <c r="I8" s="78"/>
    </row>
    <row r="9" ht="20.1" customHeight="1" spans="1:9">
      <c r="A9" s="76"/>
      <c r="B9" s="76"/>
      <c r="C9" s="76"/>
      <c r="D9" s="76"/>
      <c r="E9" s="77"/>
      <c r="F9" s="76"/>
      <c r="G9" s="76"/>
      <c r="H9" s="78"/>
      <c r="I9" s="78"/>
    </row>
    <row r="10" ht="20.1" customHeight="1" spans="1:9">
      <c r="A10" s="76"/>
      <c r="B10" s="76"/>
      <c r="C10" s="76"/>
      <c r="D10" s="76"/>
      <c r="E10" s="77"/>
      <c r="F10" s="76"/>
      <c r="G10" s="76"/>
      <c r="H10" s="78"/>
      <c r="I10" s="78"/>
    </row>
    <row r="11" ht="20.1" customHeight="1" spans="1:9">
      <c r="A11" s="76"/>
      <c r="B11" s="76"/>
      <c r="C11" s="76"/>
      <c r="D11" s="76"/>
      <c r="E11" s="95"/>
      <c r="F11" s="76"/>
      <c r="G11" s="76"/>
      <c r="H11" s="78"/>
      <c r="I11" s="78"/>
    </row>
    <row r="12" ht="20.1" customHeight="1" spans="1:9">
      <c r="A12" s="76"/>
      <c r="B12" s="76"/>
      <c r="C12" s="76"/>
      <c r="D12" s="76"/>
      <c r="E12" s="95"/>
      <c r="F12" s="76"/>
      <c r="G12" s="76"/>
      <c r="H12" s="78"/>
      <c r="I12" s="78"/>
    </row>
    <row r="13" ht="20.1" customHeight="1" spans="1:9">
      <c r="A13" s="76"/>
      <c r="B13" s="76"/>
      <c r="C13" s="76"/>
      <c r="D13" s="76"/>
      <c r="E13" s="77"/>
      <c r="F13" s="76"/>
      <c r="G13" s="76"/>
      <c r="H13" s="78"/>
      <c r="I13" s="78"/>
    </row>
    <row r="14" ht="20.1" customHeight="1" spans="1:9">
      <c r="A14" s="76"/>
      <c r="B14" s="76"/>
      <c r="C14" s="76"/>
      <c r="D14" s="76"/>
      <c r="E14" s="77"/>
      <c r="F14" s="76"/>
      <c r="G14" s="76"/>
      <c r="H14" s="78"/>
      <c r="I14" s="78"/>
    </row>
    <row r="15" ht="20.1" customHeight="1" spans="1:9">
      <c r="A15" s="76"/>
      <c r="B15" s="76"/>
      <c r="C15" s="76"/>
      <c r="D15" s="76"/>
      <c r="E15" s="95"/>
      <c r="F15" s="76"/>
      <c r="G15" s="76"/>
      <c r="H15" s="78"/>
      <c r="I15" s="78"/>
    </row>
    <row r="16" ht="20.1" customHeight="1" spans="1:9">
      <c r="A16" s="76"/>
      <c r="B16" s="76"/>
      <c r="C16" s="76"/>
      <c r="D16" s="76" t="s">
        <v>55</v>
      </c>
      <c r="E16" s="95"/>
      <c r="F16" s="76"/>
      <c r="G16" s="76"/>
      <c r="H16" s="78"/>
      <c r="I16" s="78"/>
    </row>
    <row r="17" ht="20.1" customHeight="1" spans="1:9">
      <c r="A17" s="76"/>
      <c r="B17" s="76"/>
      <c r="C17" s="76"/>
      <c r="D17" s="76"/>
      <c r="E17" s="97"/>
      <c r="F17" s="76"/>
      <c r="G17" s="76"/>
      <c r="H17" s="78"/>
      <c r="I17" s="78"/>
    </row>
    <row r="18" ht="20.1" customHeight="1" spans="1:9">
      <c r="A18" s="76"/>
      <c r="B18" s="76"/>
      <c r="C18" s="76"/>
      <c r="D18" s="76"/>
      <c r="E18" s="77"/>
      <c r="F18" s="76"/>
      <c r="G18" s="76"/>
      <c r="H18" s="78"/>
      <c r="I18" s="78"/>
    </row>
    <row r="19" ht="20.1" customHeight="1" spans="1:9">
      <c r="A19" s="77"/>
      <c r="B19" s="77"/>
      <c r="C19" s="77"/>
      <c r="D19" s="77"/>
      <c r="E19" s="77"/>
      <c r="F19" s="76"/>
      <c r="G19" s="76"/>
      <c r="H19" s="78"/>
      <c r="I19" s="78"/>
    </row>
    <row r="20" ht="20.1" customHeight="1" spans="1:9">
      <c r="A20" s="78"/>
      <c r="B20" s="78"/>
      <c r="C20" s="78"/>
      <c r="D20" s="78"/>
      <c r="E20" s="79"/>
      <c r="F20" s="78"/>
      <c r="G20" s="78"/>
      <c r="H20" s="78"/>
      <c r="I20" s="78"/>
    </row>
    <row r="21" ht="20.1" customHeight="1" spans="1:9">
      <c r="A21" s="78"/>
      <c r="B21" s="78"/>
      <c r="C21" s="78"/>
      <c r="D21" s="78"/>
      <c r="E21" s="79"/>
      <c r="F21" s="78"/>
      <c r="G21" s="78"/>
      <c r="H21" s="78"/>
      <c r="I21" s="78"/>
    </row>
    <row r="22" ht="20.1" customHeight="1" spans="1:9">
      <c r="A22" s="78"/>
      <c r="B22" s="78"/>
      <c r="C22" s="78"/>
      <c r="D22" s="78"/>
      <c r="E22" s="79"/>
      <c r="F22" s="78"/>
      <c r="G22" s="78"/>
      <c r="H22" s="78"/>
      <c r="I22" s="78"/>
    </row>
    <row r="23" ht="20.1" customHeight="1" spans="1:9">
      <c r="A23" s="78"/>
      <c r="B23" s="78"/>
      <c r="C23" s="78"/>
      <c r="D23" s="78"/>
      <c r="E23" s="79"/>
      <c r="F23" s="78"/>
      <c r="G23" s="78"/>
      <c r="H23" s="78"/>
      <c r="I23" s="78"/>
    </row>
    <row r="24" ht="20.1" customHeight="1" spans="1:9">
      <c r="A24" s="78"/>
      <c r="B24" s="78"/>
      <c r="C24" s="78"/>
      <c r="D24" s="78"/>
      <c r="E24" s="79"/>
      <c r="F24" s="78"/>
      <c r="G24" s="78"/>
      <c r="H24" s="78"/>
      <c r="I24" s="78"/>
    </row>
    <row r="25" ht="20.1" customHeight="1" spans="1:9">
      <c r="A25" s="78"/>
      <c r="B25" s="78"/>
      <c r="C25" s="78"/>
      <c r="D25" s="78"/>
      <c r="E25" s="79"/>
      <c r="F25" s="78"/>
      <c r="G25" s="78"/>
      <c r="H25" s="78"/>
      <c r="I25" s="78"/>
    </row>
    <row r="26" ht="20.1" customHeight="1" spans="1:9">
      <c r="A26" s="78"/>
      <c r="B26" s="78"/>
      <c r="C26" s="78"/>
      <c r="D26" s="78"/>
      <c r="E26" s="79"/>
      <c r="F26" s="78"/>
      <c r="G26" s="78"/>
      <c r="H26" s="78"/>
      <c r="I26" s="78"/>
    </row>
    <row r="27" ht="20.1" customHeight="1" spans="1:9">
      <c r="A27" s="78"/>
      <c r="B27" s="78"/>
      <c r="C27" s="78"/>
      <c r="D27" s="78"/>
      <c r="E27" s="79"/>
      <c r="F27" s="78"/>
      <c r="G27" s="78"/>
      <c r="H27" s="78"/>
      <c r="I27" s="78"/>
    </row>
    <row r="28" ht="20.1" customHeight="1" spans="1:9">
      <c r="A28" s="78"/>
      <c r="B28" s="78"/>
      <c r="C28" s="78"/>
      <c r="D28" s="78"/>
      <c r="E28" s="79"/>
      <c r="F28" s="78"/>
      <c r="G28" s="78"/>
      <c r="H28" s="78"/>
      <c r="I28" s="78"/>
    </row>
    <row r="29" ht="20.1" customHeight="1" spans="1:9">
      <c r="A29" s="78"/>
      <c r="B29" s="78"/>
      <c r="C29" s="78"/>
      <c r="D29" s="78"/>
      <c r="E29" s="79"/>
      <c r="F29" s="78"/>
      <c r="G29" s="78"/>
      <c r="H29" s="78"/>
      <c r="I29" s="78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14"/>
      <c r="B1" s="15"/>
      <c r="C1" s="15"/>
      <c r="D1" s="15"/>
      <c r="E1" s="15"/>
      <c r="F1" s="15"/>
      <c r="G1" s="15"/>
      <c r="H1" s="16" t="s">
        <v>467</v>
      </c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</row>
    <row r="2" ht="20.1" customHeight="1" spans="1:245">
      <c r="A2" s="17" t="s">
        <v>468</v>
      </c>
      <c r="B2" s="17"/>
      <c r="C2" s="17"/>
      <c r="D2" s="17"/>
      <c r="E2" s="17"/>
      <c r="F2" s="17"/>
      <c r="G2" s="17"/>
      <c r="H2" s="1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</row>
    <row r="3" ht="20.1" customHeight="1" spans="1:245">
      <c r="A3" s="82" t="s">
        <v>5</v>
      </c>
      <c r="B3" s="18"/>
      <c r="C3" s="18"/>
      <c r="D3" s="18"/>
      <c r="E3" s="18"/>
      <c r="F3" s="19"/>
      <c r="G3" s="19"/>
      <c r="H3" s="20" t="s">
        <v>6</v>
      </c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</row>
    <row r="4" ht="20.1" customHeight="1" spans="1:245">
      <c r="A4" s="21" t="s">
        <v>63</v>
      </c>
      <c r="B4" s="22"/>
      <c r="C4" s="22"/>
      <c r="D4" s="22"/>
      <c r="E4" s="23"/>
      <c r="F4" s="24" t="s">
        <v>469</v>
      </c>
      <c r="G4" s="25"/>
      <c r="H4" s="2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</row>
    <row r="5" ht="20.1" customHeight="1" spans="1:245">
      <c r="A5" s="21" t="s">
        <v>72</v>
      </c>
      <c r="B5" s="22"/>
      <c r="C5" s="23"/>
      <c r="D5" s="26" t="s">
        <v>73</v>
      </c>
      <c r="E5" s="27" t="s">
        <v>115</v>
      </c>
      <c r="F5" s="28" t="s">
        <v>64</v>
      </c>
      <c r="G5" s="28" t="s">
        <v>111</v>
      </c>
      <c r="H5" s="25" t="s">
        <v>112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</row>
    <row r="6" ht="20.1" customHeight="1" spans="1:245">
      <c r="A6" s="29" t="s">
        <v>84</v>
      </c>
      <c r="B6" s="30" t="s">
        <v>85</v>
      </c>
      <c r="C6" s="31" t="s">
        <v>86</v>
      </c>
      <c r="D6" s="32"/>
      <c r="E6" s="33"/>
      <c r="F6" s="34"/>
      <c r="G6" s="34"/>
      <c r="H6" s="35"/>
      <c r="I6" s="52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</row>
    <row r="7" ht="20.1" customHeight="1" spans="1:245">
      <c r="A7" s="83"/>
      <c r="B7" s="83"/>
      <c r="C7" s="83"/>
      <c r="D7" s="83"/>
      <c r="E7" s="83"/>
      <c r="F7" s="84"/>
      <c r="G7" s="85"/>
      <c r="H7" s="86"/>
      <c r="I7" s="52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</row>
    <row r="8" ht="20.1" customHeight="1" spans="1:245">
      <c r="A8" s="87"/>
      <c r="B8" s="87"/>
      <c r="C8" s="87"/>
      <c r="D8" s="88"/>
      <c r="E8" s="88"/>
      <c r="F8" s="88"/>
      <c r="G8" s="88"/>
      <c r="H8" s="89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</row>
    <row r="9" ht="20.1" customHeight="1" spans="1:245">
      <c r="A9" s="90"/>
      <c r="B9" s="90"/>
      <c r="C9" s="90"/>
      <c r="D9" s="91"/>
      <c r="E9" s="91"/>
      <c r="F9" s="91"/>
      <c r="G9" s="91"/>
      <c r="H9" s="91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</row>
    <row r="10" ht="20.1" customHeight="1" spans="1:245">
      <c r="A10" s="90"/>
      <c r="B10" s="90"/>
      <c r="C10" s="90"/>
      <c r="D10" s="90"/>
      <c r="E10" s="90"/>
      <c r="F10" s="90"/>
      <c r="G10" s="90"/>
      <c r="H10" s="91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</row>
    <row r="11" ht="20.1" customHeight="1" spans="1:245">
      <c r="A11" s="90"/>
      <c r="B11" s="90"/>
      <c r="C11" s="90"/>
      <c r="D11" s="91"/>
      <c r="E11" s="91"/>
      <c r="F11" s="91"/>
      <c r="G11" s="91"/>
      <c r="H11" s="91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</row>
    <row r="12" ht="20.1" customHeight="1" spans="1:245">
      <c r="A12" s="90"/>
      <c r="B12" s="90"/>
      <c r="C12" s="90"/>
      <c r="D12" s="91"/>
      <c r="E12" s="91"/>
      <c r="F12" s="91"/>
      <c r="G12" s="91"/>
      <c r="H12" s="91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</row>
    <row r="13" ht="20.1" customHeight="1" spans="1:245">
      <c r="A13" s="90"/>
      <c r="B13" s="90"/>
      <c r="C13" s="90"/>
      <c r="D13" s="90"/>
      <c r="E13" s="90"/>
      <c r="F13" s="90"/>
      <c r="G13" s="90"/>
      <c r="H13" s="91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</row>
    <row r="14" ht="20.1" customHeight="1" spans="1:245">
      <c r="A14" s="90"/>
      <c r="B14" s="90"/>
      <c r="C14" s="90"/>
      <c r="D14" s="91"/>
      <c r="E14" s="91"/>
      <c r="F14" s="91"/>
      <c r="G14" s="91"/>
      <c r="H14" s="91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</row>
    <row r="15" ht="20.1" customHeight="1" spans="1:245">
      <c r="A15" s="92"/>
      <c r="B15" s="90"/>
      <c r="C15" s="90"/>
      <c r="D15" s="91"/>
      <c r="E15" s="91"/>
      <c r="F15" s="91"/>
      <c r="G15" s="91"/>
      <c r="H15" s="91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</row>
    <row r="16" ht="20.1" customHeight="1" spans="1:245">
      <c r="A16" s="92"/>
      <c r="B16" s="92"/>
      <c r="C16" s="90"/>
      <c r="D16" s="90"/>
      <c r="E16" s="92"/>
      <c r="F16" s="92"/>
      <c r="G16" s="92"/>
      <c r="H16" s="91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</row>
    <row r="17" ht="20.1" customHeight="1" spans="1:245">
      <c r="A17" s="92"/>
      <c r="B17" s="92"/>
      <c r="C17" s="90"/>
      <c r="D17" s="91"/>
      <c r="E17" s="91"/>
      <c r="F17" s="91"/>
      <c r="G17" s="91"/>
      <c r="H17" s="91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</row>
    <row r="18" ht="20.1" customHeight="1" spans="1:245">
      <c r="A18" s="42"/>
      <c r="B18" s="44"/>
      <c r="C18" s="42"/>
      <c r="D18" s="43"/>
      <c r="E18" s="43"/>
      <c r="F18" s="43"/>
      <c r="G18" s="43"/>
      <c r="H18" s="43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</row>
    <row r="19" ht="20.1" customHeight="1" spans="1:245">
      <c r="A19" s="42"/>
      <c r="B19" s="44"/>
      <c r="C19" s="44"/>
      <c r="D19" s="44"/>
      <c r="E19" s="44"/>
      <c r="F19" s="44"/>
      <c r="G19" s="44"/>
      <c r="H19" s="43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</row>
    <row r="20" ht="20.1" customHeight="1" spans="1:245">
      <c r="A20" s="44"/>
      <c r="B20" s="44"/>
      <c r="C20" s="44"/>
      <c r="D20" s="43"/>
      <c r="E20" s="43"/>
      <c r="F20" s="43"/>
      <c r="G20" s="43"/>
      <c r="H20" s="43"/>
      <c r="I20" s="44"/>
      <c r="J20" s="42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</row>
    <row r="21" ht="20.1" customHeight="1" spans="1:245">
      <c r="A21" s="44"/>
      <c r="B21" s="44"/>
      <c r="C21" s="44"/>
      <c r="D21" s="43"/>
      <c r="E21" s="43"/>
      <c r="F21" s="43"/>
      <c r="G21" s="43"/>
      <c r="H21" s="43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</row>
    <row r="22" ht="20.1" customHeight="1" spans="1:245">
      <c r="A22" s="44"/>
      <c r="B22" s="44"/>
      <c r="C22" s="44"/>
      <c r="D22" s="44"/>
      <c r="E22" s="44"/>
      <c r="F22" s="44"/>
      <c r="G22" s="44"/>
      <c r="H22" s="43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</row>
    <row r="23" ht="20.1" customHeight="1" spans="1:245">
      <c r="A23" s="44"/>
      <c r="B23" s="44"/>
      <c r="C23" s="44"/>
      <c r="D23" s="43"/>
      <c r="E23" s="43"/>
      <c r="F23" s="43"/>
      <c r="G23" s="43"/>
      <c r="H23" s="43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</row>
    <row r="24" ht="20.1" customHeight="1" spans="1:245">
      <c r="A24" s="44"/>
      <c r="B24" s="44"/>
      <c r="C24" s="44"/>
      <c r="D24" s="43"/>
      <c r="E24" s="43"/>
      <c r="F24" s="43"/>
      <c r="G24" s="43"/>
      <c r="H24" s="43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</row>
    <row r="25" ht="20.1" customHeight="1" spans="1:245">
      <c r="A25" s="44"/>
      <c r="B25" s="44"/>
      <c r="C25" s="44"/>
      <c r="D25" s="44"/>
      <c r="E25" s="44"/>
      <c r="F25" s="44"/>
      <c r="G25" s="44"/>
      <c r="H25" s="43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</row>
    <row r="26" ht="20.1" customHeight="1" spans="1:245">
      <c r="A26" s="44"/>
      <c r="B26" s="44"/>
      <c r="C26" s="44"/>
      <c r="D26" s="43"/>
      <c r="E26" s="43"/>
      <c r="F26" s="43"/>
      <c r="G26" s="43"/>
      <c r="H26" s="43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</row>
    <row r="27" ht="20.1" customHeight="1" spans="1:245">
      <c r="A27" s="44"/>
      <c r="B27" s="44"/>
      <c r="C27" s="44"/>
      <c r="D27" s="43"/>
      <c r="E27" s="43"/>
      <c r="F27" s="43"/>
      <c r="G27" s="43"/>
      <c r="H27" s="43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</row>
    <row r="28" ht="20.1" customHeight="1" spans="1:245">
      <c r="A28" s="44"/>
      <c r="B28" s="44"/>
      <c r="C28" s="44"/>
      <c r="D28" s="44"/>
      <c r="E28" s="44"/>
      <c r="F28" s="44"/>
      <c r="G28" s="44"/>
      <c r="H28" s="43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</row>
    <row r="29" ht="20.1" customHeight="1" spans="1:245">
      <c r="A29" s="44"/>
      <c r="B29" s="44"/>
      <c r="C29" s="44"/>
      <c r="D29" s="43"/>
      <c r="E29" s="43"/>
      <c r="F29" s="43"/>
      <c r="G29" s="43"/>
      <c r="H29" s="43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</row>
    <row r="30" ht="20.1" customHeight="1" spans="1:245">
      <c r="A30" s="44"/>
      <c r="B30" s="44"/>
      <c r="C30" s="44"/>
      <c r="D30" s="43"/>
      <c r="E30" s="43"/>
      <c r="F30" s="43"/>
      <c r="G30" s="43"/>
      <c r="H30" s="43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</row>
    <row r="31" ht="20.1" customHeight="1" spans="1:245">
      <c r="A31" s="44"/>
      <c r="B31" s="44"/>
      <c r="C31" s="44"/>
      <c r="D31" s="44"/>
      <c r="E31" s="44"/>
      <c r="F31" s="44"/>
      <c r="G31" s="44"/>
      <c r="H31" s="43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</row>
    <row r="32" ht="20.1" customHeight="1" spans="1:245">
      <c r="A32" s="44"/>
      <c r="B32" s="44"/>
      <c r="C32" s="44"/>
      <c r="D32" s="44"/>
      <c r="E32" s="45"/>
      <c r="F32" s="45"/>
      <c r="G32" s="45"/>
      <c r="H32" s="43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</row>
    <row r="33" ht="20.1" customHeight="1" spans="1:245">
      <c r="A33" s="44"/>
      <c r="B33" s="44"/>
      <c r="C33" s="44"/>
      <c r="D33" s="44"/>
      <c r="E33" s="45"/>
      <c r="F33" s="45"/>
      <c r="G33" s="45"/>
      <c r="H33" s="43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</row>
    <row r="34" ht="20.1" customHeight="1" spans="1:245">
      <c r="A34" s="44"/>
      <c r="B34" s="44"/>
      <c r="C34" s="44"/>
      <c r="D34" s="44"/>
      <c r="E34" s="44"/>
      <c r="F34" s="44"/>
      <c r="G34" s="44"/>
      <c r="H34" s="43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</row>
    <row r="35" ht="20.1" customHeight="1" spans="1:245">
      <c r="A35" s="44"/>
      <c r="B35" s="44"/>
      <c r="C35" s="44"/>
      <c r="D35" s="44"/>
      <c r="E35" s="46"/>
      <c r="F35" s="46"/>
      <c r="G35" s="46"/>
      <c r="H35" s="43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4"/>
      <c r="IJ35" s="44"/>
      <c r="IK35" s="44"/>
    </row>
    <row r="36" ht="20.1" customHeight="1" spans="1:245">
      <c r="A36" s="47"/>
      <c r="B36" s="47"/>
      <c r="C36" s="47"/>
      <c r="D36" s="47"/>
      <c r="E36" s="48"/>
      <c r="F36" s="48"/>
      <c r="G36" s="48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</row>
    <row r="37" ht="20.1" customHeight="1" spans="1:245">
      <c r="A37" s="49"/>
      <c r="B37" s="49"/>
      <c r="C37" s="49"/>
      <c r="D37" s="49"/>
      <c r="E37" s="49"/>
      <c r="F37" s="49"/>
      <c r="G37" s="49"/>
      <c r="H37" s="50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</row>
    <row r="38" ht="20.1" customHeight="1" spans="1:245">
      <c r="A38" s="47"/>
      <c r="B38" s="47"/>
      <c r="C38" s="47"/>
      <c r="D38" s="47"/>
      <c r="E38" s="47"/>
      <c r="F38" s="47"/>
      <c r="G38" s="47"/>
      <c r="H38" s="50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</row>
    <row r="39" ht="20.1" customHeight="1" spans="1:245">
      <c r="A39" s="51"/>
      <c r="B39" s="51"/>
      <c r="C39" s="51"/>
      <c r="D39" s="51"/>
      <c r="E39" s="51"/>
      <c r="F39" s="47"/>
      <c r="G39" s="47"/>
      <c r="H39" s="50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  <c r="IC39" s="51"/>
      <c r="ID39" s="51"/>
      <c r="IE39" s="51"/>
      <c r="IF39" s="51"/>
      <c r="IG39" s="51"/>
      <c r="IH39" s="51"/>
      <c r="II39" s="51"/>
      <c r="IJ39" s="51"/>
      <c r="IK39" s="51"/>
    </row>
    <row r="40" ht="20.1" customHeight="1" spans="1:245">
      <c r="A40" s="51"/>
      <c r="B40" s="51"/>
      <c r="C40" s="51"/>
      <c r="D40" s="51"/>
      <c r="E40" s="51"/>
      <c r="F40" s="47"/>
      <c r="G40" s="47"/>
      <c r="H40" s="50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  <c r="HM40" s="51"/>
      <c r="HN40" s="51"/>
      <c r="HO40" s="51"/>
      <c r="HP40" s="51"/>
      <c r="HQ40" s="51"/>
      <c r="HR40" s="51"/>
      <c r="HS40" s="51"/>
      <c r="HT40" s="51"/>
      <c r="HU40" s="51"/>
      <c r="HV40" s="51"/>
      <c r="HW40" s="51"/>
      <c r="HX40" s="51"/>
      <c r="HY40" s="51"/>
      <c r="HZ40" s="51"/>
      <c r="IA40" s="51"/>
      <c r="IB40" s="51"/>
      <c r="IC40" s="51"/>
      <c r="ID40" s="51"/>
      <c r="IE40" s="51"/>
      <c r="IF40" s="51"/>
      <c r="IG40" s="51"/>
      <c r="IH40" s="51"/>
      <c r="II40" s="51"/>
      <c r="IJ40" s="51"/>
      <c r="IK40" s="51"/>
    </row>
    <row r="41" ht="20.1" customHeight="1" spans="1:245">
      <c r="A41" s="51"/>
      <c r="B41" s="51"/>
      <c r="C41" s="51"/>
      <c r="D41" s="51"/>
      <c r="E41" s="51"/>
      <c r="F41" s="47"/>
      <c r="G41" s="47"/>
      <c r="H41" s="50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  <c r="IF41" s="51"/>
      <c r="IG41" s="51"/>
      <c r="IH41" s="51"/>
      <c r="II41" s="51"/>
      <c r="IJ41" s="51"/>
      <c r="IK41" s="51"/>
    </row>
    <row r="42" ht="20.1" customHeight="1" spans="1:245">
      <c r="A42" s="51"/>
      <c r="B42" s="51"/>
      <c r="C42" s="51"/>
      <c r="D42" s="51"/>
      <c r="E42" s="51"/>
      <c r="F42" s="47"/>
      <c r="G42" s="47"/>
      <c r="H42" s="50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  <c r="HM42" s="51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51"/>
      <c r="HY42" s="51"/>
      <c r="HZ42" s="51"/>
      <c r="IA42" s="51"/>
      <c r="IB42" s="51"/>
      <c r="IC42" s="51"/>
      <c r="ID42" s="51"/>
      <c r="IE42" s="51"/>
      <c r="IF42" s="51"/>
      <c r="IG42" s="51"/>
      <c r="IH42" s="51"/>
      <c r="II42" s="51"/>
      <c r="IJ42" s="51"/>
      <c r="IK42" s="51"/>
    </row>
    <row r="43" ht="20.1" customHeight="1" spans="1:245">
      <c r="A43" s="51"/>
      <c r="B43" s="51"/>
      <c r="C43" s="51"/>
      <c r="D43" s="51"/>
      <c r="E43" s="51"/>
      <c r="F43" s="47"/>
      <c r="G43" s="47"/>
      <c r="H43" s="50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</row>
    <row r="44" ht="20.1" customHeight="1" spans="1:245">
      <c r="A44" s="51"/>
      <c r="B44" s="51"/>
      <c r="C44" s="51"/>
      <c r="D44" s="51"/>
      <c r="E44" s="51"/>
      <c r="F44" s="47"/>
      <c r="G44" s="47"/>
      <c r="H44" s="50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  <c r="FK44" s="51"/>
      <c r="FL44" s="51"/>
      <c r="FM44" s="51"/>
      <c r="FN44" s="51"/>
      <c r="FO44" s="51"/>
      <c r="FP44" s="51"/>
      <c r="FQ44" s="51"/>
      <c r="FR44" s="51"/>
      <c r="FS44" s="51"/>
      <c r="FT44" s="51"/>
      <c r="FU44" s="51"/>
      <c r="FV44" s="51"/>
      <c r="FW44" s="51"/>
      <c r="FX44" s="51"/>
      <c r="FY44" s="51"/>
      <c r="FZ44" s="51"/>
      <c r="GA44" s="51"/>
      <c r="GB44" s="51"/>
      <c r="GC44" s="51"/>
      <c r="GD44" s="51"/>
      <c r="GE44" s="51"/>
      <c r="GF44" s="51"/>
      <c r="GG44" s="51"/>
      <c r="GH44" s="51"/>
      <c r="GI44" s="51"/>
      <c r="GJ44" s="51"/>
      <c r="GK44" s="51"/>
      <c r="GL44" s="51"/>
      <c r="GM44" s="51"/>
      <c r="GN44" s="51"/>
      <c r="GO44" s="51"/>
      <c r="GP44" s="51"/>
      <c r="GQ44" s="51"/>
      <c r="GR44" s="51"/>
      <c r="GS44" s="51"/>
      <c r="GT44" s="51"/>
      <c r="GU44" s="51"/>
      <c r="GV44" s="51"/>
      <c r="GW44" s="51"/>
      <c r="GX44" s="51"/>
      <c r="GY44" s="51"/>
      <c r="GZ44" s="51"/>
      <c r="HA44" s="51"/>
      <c r="HB44" s="51"/>
      <c r="HC44" s="51"/>
      <c r="HD44" s="51"/>
      <c r="HE44" s="51"/>
      <c r="HF44" s="51"/>
      <c r="HG44" s="51"/>
      <c r="HH44" s="51"/>
      <c r="HI44" s="51"/>
      <c r="HJ44" s="51"/>
      <c r="HK44" s="51"/>
      <c r="HL44" s="51"/>
      <c r="HM44" s="51"/>
      <c r="HN44" s="51"/>
      <c r="HO44" s="51"/>
      <c r="HP44" s="51"/>
      <c r="HQ44" s="51"/>
      <c r="HR44" s="51"/>
      <c r="HS44" s="51"/>
      <c r="HT44" s="51"/>
      <c r="HU44" s="51"/>
      <c r="HV44" s="51"/>
      <c r="HW44" s="51"/>
      <c r="HX44" s="51"/>
      <c r="HY44" s="51"/>
      <c r="HZ44" s="51"/>
      <c r="IA44" s="51"/>
      <c r="IB44" s="51"/>
      <c r="IC44" s="51"/>
      <c r="ID44" s="51"/>
      <c r="IE44" s="51"/>
      <c r="IF44" s="51"/>
      <c r="IG44" s="51"/>
      <c r="IH44" s="51"/>
      <c r="II44" s="51"/>
      <c r="IJ44" s="51"/>
      <c r="IK44" s="51"/>
    </row>
    <row r="45" ht="20.1" customHeight="1" spans="1:245">
      <c r="A45" s="51"/>
      <c r="B45" s="51"/>
      <c r="C45" s="51"/>
      <c r="D45" s="51"/>
      <c r="E45" s="51"/>
      <c r="F45" s="47"/>
      <c r="G45" s="47"/>
      <c r="H45" s="50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  <c r="GN45" s="51"/>
      <c r="GO45" s="51"/>
      <c r="GP45" s="51"/>
      <c r="GQ45" s="51"/>
      <c r="GR45" s="51"/>
      <c r="GS45" s="51"/>
      <c r="GT45" s="51"/>
      <c r="GU45" s="51"/>
      <c r="GV45" s="51"/>
      <c r="GW45" s="51"/>
      <c r="GX45" s="51"/>
      <c r="GY45" s="51"/>
      <c r="GZ45" s="51"/>
      <c r="HA45" s="51"/>
      <c r="HB45" s="51"/>
      <c r="HC45" s="51"/>
      <c r="HD45" s="51"/>
      <c r="HE45" s="51"/>
      <c r="HF45" s="51"/>
      <c r="HG45" s="51"/>
      <c r="HH45" s="51"/>
      <c r="HI45" s="51"/>
      <c r="HJ45" s="51"/>
      <c r="HK45" s="51"/>
      <c r="HL45" s="51"/>
      <c r="HM45" s="51"/>
      <c r="HN45" s="51"/>
      <c r="HO45" s="51"/>
      <c r="HP45" s="51"/>
      <c r="HQ45" s="51"/>
      <c r="HR45" s="51"/>
      <c r="HS45" s="51"/>
      <c r="HT45" s="51"/>
      <c r="HU45" s="51"/>
      <c r="HV45" s="51"/>
      <c r="HW45" s="51"/>
      <c r="HX45" s="51"/>
      <c r="HY45" s="51"/>
      <c r="HZ45" s="51"/>
      <c r="IA45" s="51"/>
      <c r="IB45" s="51"/>
      <c r="IC45" s="51"/>
      <c r="ID45" s="51"/>
      <c r="IE45" s="51"/>
      <c r="IF45" s="51"/>
      <c r="IG45" s="51"/>
      <c r="IH45" s="51"/>
      <c r="II45" s="51"/>
      <c r="IJ45" s="51"/>
      <c r="IK45" s="51"/>
    </row>
    <row r="46" ht="20.1" customHeight="1" spans="1:245">
      <c r="A46" s="51"/>
      <c r="B46" s="51"/>
      <c r="C46" s="51"/>
      <c r="D46" s="51"/>
      <c r="E46" s="51"/>
      <c r="F46" s="47"/>
      <c r="G46" s="47"/>
      <c r="H46" s="50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51"/>
      <c r="GK46" s="51"/>
      <c r="GL46" s="51"/>
      <c r="GM46" s="51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  <c r="HC46" s="51"/>
      <c r="HD46" s="51"/>
      <c r="HE46" s="51"/>
      <c r="HF46" s="51"/>
      <c r="HG46" s="51"/>
      <c r="HH46" s="51"/>
      <c r="HI46" s="51"/>
      <c r="HJ46" s="51"/>
      <c r="HK46" s="51"/>
      <c r="HL46" s="51"/>
      <c r="HM46" s="51"/>
      <c r="HN46" s="51"/>
      <c r="HO46" s="51"/>
      <c r="HP46" s="51"/>
      <c r="HQ46" s="51"/>
      <c r="HR46" s="51"/>
      <c r="HS46" s="51"/>
      <c r="HT46" s="51"/>
      <c r="HU46" s="51"/>
      <c r="HV46" s="51"/>
      <c r="HW46" s="51"/>
      <c r="HX46" s="51"/>
      <c r="HY46" s="51"/>
      <c r="HZ46" s="51"/>
      <c r="IA46" s="51"/>
      <c r="IB46" s="51"/>
      <c r="IC46" s="51"/>
      <c r="ID46" s="51"/>
      <c r="IE46" s="51"/>
      <c r="IF46" s="51"/>
      <c r="IG46" s="51"/>
      <c r="IH46" s="51"/>
      <c r="II46" s="51"/>
      <c r="IJ46" s="51"/>
      <c r="IK46" s="51"/>
    </row>
    <row r="47" ht="20.1" customHeight="1" spans="1:245">
      <c r="A47" s="51"/>
      <c r="B47" s="51"/>
      <c r="C47" s="51"/>
      <c r="D47" s="51"/>
      <c r="E47" s="51"/>
      <c r="F47" s="47"/>
      <c r="G47" s="47"/>
      <c r="H47" s="50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  <c r="FK47" s="51"/>
      <c r="FL47" s="51"/>
      <c r="FM47" s="51"/>
      <c r="FN47" s="51"/>
      <c r="FO47" s="51"/>
      <c r="FP47" s="51"/>
      <c r="FQ47" s="51"/>
      <c r="FR47" s="51"/>
      <c r="FS47" s="51"/>
      <c r="FT47" s="51"/>
      <c r="FU47" s="51"/>
      <c r="FV47" s="51"/>
      <c r="FW47" s="51"/>
      <c r="FX47" s="51"/>
      <c r="FY47" s="51"/>
      <c r="FZ47" s="51"/>
      <c r="GA47" s="51"/>
      <c r="GB47" s="51"/>
      <c r="GC47" s="51"/>
      <c r="GD47" s="51"/>
      <c r="GE47" s="51"/>
      <c r="GF47" s="51"/>
      <c r="GG47" s="51"/>
      <c r="GH47" s="51"/>
      <c r="GI47" s="51"/>
      <c r="GJ47" s="51"/>
      <c r="GK47" s="51"/>
      <c r="GL47" s="51"/>
      <c r="GM47" s="51"/>
      <c r="GN47" s="51"/>
      <c r="GO47" s="51"/>
      <c r="GP47" s="51"/>
      <c r="GQ47" s="51"/>
      <c r="GR47" s="51"/>
      <c r="GS47" s="51"/>
      <c r="GT47" s="51"/>
      <c r="GU47" s="51"/>
      <c r="GV47" s="51"/>
      <c r="GW47" s="51"/>
      <c r="GX47" s="51"/>
      <c r="GY47" s="51"/>
      <c r="GZ47" s="51"/>
      <c r="HA47" s="51"/>
      <c r="HB47" s="51"/>
      <c r="HC47" s="51"/>
      <c r="HD47" s="51"/>
      <c r="HE47" s="51"/>
      <c r="HF47" s="51"/>
      <c r="HG47" s="51"/>
      <c r="HH47" s="51"/>
      <c r="HI47" s="51"/>
      <c r="HJ47" s="51"/>
      <c r="HK47" s="51"/>
      <c r="HL47" s="51"/>
      <c r="HM47" s="51"/>
      <c r="HN47" s="51"/>
      <c r="HO47" s="51"/>
      <c r="HP47" s="51"/>
      <c r="HQ47" s="51"/>
      <c r="HR47" s="51"/>
      <c r="HS47" s="51"/>
      <c r="HT47" s="51"/>
      <c r="HU47" s="51"/>
      <c r="HV47" s="51"/>
      <c r="HW47" s="51"/>
      <c r="HX47" s="51"/>
      <c r="HY47" s="51"/>
      <c r="HZ47" s="51"/>
      <c r="IA47" s="51"/>
      <c r="IB47" s="51"/>
      <c r="IC47" s="51"/>
      <c r="ID47" s="51"/>
      <c r="IE47" s="51"/>
      <c r="IF47" s="51"/>
      <c r="IG47" s="51"/>
      <c r="IH47" s="51"/>
      <c r="II47" s="51"/>
      <c r="IJ47" s="51"/>
      <c r="IK47" s="51"/>
    </row>
    <row r="48" ht="20.1" customHeight="1" spans="1:245">
      <c r="A48" s="51"/>
      <c r="B48" s="51"/>
      <c r="C48" s="51"/>
      <c r="D48" s="51"/>
      <c r="E48" s="51"/>
      <c r="F48" s="47"/>
      <c r="G48" s="47"/>
      <c r="H48" s="50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  <c r="EN48" s="51"/>
      <c r="EO48" s="51"/>
      <c r="EP48" s="51"/>
      <c r="EQ48" s="51"/>
      <c r="ER48" s="51"/>
      <c r="ES48" s="51"/>
      <c r="ET48" s="51"/>
      <c r="EU48" s="51"/>
      <c r="EV48" s="51"/>
      <c r="EW48" s="51"/>
      <c r="EX48" s="51"/>
      <c r="EY48" s="51"/>
      <c r="EZ48" s="51"/>
      <c r="FA48" s="51"/>
      <c r="FB48" s="51"/>
      <c r="FC48" s="51"/>
      <c r="FD48" s="51"/>
      <c r="FE48" s="51"/>
      <c r="FF48" s="51"/>
      <c r="FG48" s="51"/>
      <c r="FH48" s="51"/>
      <c r="FI48" s="51"/>
      <c r="FJ48" s="51"/>
      <c r="FK48" s="51"/>
      <c r="FL48" s="51"/>
      <c r="FM48" s="51"/>
      <c r="FN48" s="51"/>
      <c r="FO48" s="51"/>
      <c r="FP48" s="51"/>
      <c r="FQ48" s="51"/>
      <c r="FR48" s="51"/>
      <c r="FS48" s="51"/>
      <c r="FT48" s="51"/>
      <c r="FU48" s="51"/>
      <c r="FV48" s="51"/>
      <c r="FW48" s="51"/>
      <c r="FX48" s="51"/>
      <c r="FY48" s="51"/>
      <c r="FZ48" s="51"/>
      <c r="GA48" s="51"/>
      <c r="GB48" s="51"/>
      <c r="GC48" s="51"/>
      <c r="GD48" s="51"/>
      <c r="GE48" s="51"/>
      <c r="GF48" s="51"/>
      <c r="GG48" s="51"/>
      <c r="GH48" s="51"/>
      <c r="GI48" s="51"/>
      <c r="GJ48" s="51"/>
      <c r="GK48" s="51"/>
      <c r="GL48" s="51"/>
      <c r="GM48" s="51"/>
      <c r="GN48" s="51"/>
      <c r="GO48" s="51"/>
      <c r="GP48" s="51"/>
      <c r="GQ48" s="51"/>
      <c r="GR48" s="51"/>
      <c r="GS48" s="51"/>
      <c r="GT48" s="51"/>
      <c r="GU48" s="51"/>
      <c r="GV48" s="51"/>
      <c r="GW48" s="51"/>
      <c r="GX48" s="51"/>
      <c r="GY48" s="51"/>
      <c r="GZ48" s="51"/>
      <c r="HA48" s="51"/>
      <c r="HB48" s="51"/>
      <c r="HC48" s="51"/>
      <c r="HD48" s="51"/>
      <c r="HE48" s="51"/>
      <c r="HF48" s="51"/>
      <c r="HG48" s="51"/>
      <c r="HH48" s="51"/>
      <c r="HI48" s="51"/>
      <c r="HJ48" s="51"/>
      <c r="HK48" s="51"/>
      <c r="HL48" s="51"/>
      <c r="HM48" s="51"/>
      <c r="HN48" s="51"/>
      <c r="HO48" s="51"/>
      <c r="HP48" s="51"/>
      <c r="HQ48" s="51"/>
      <c r="HR48" s="51"/>
      <c r="HS48" s="51"/>
      <c r="HT48" s="51"/>
      <c r="HU48" s="51"/>
      <c r="HV48" s="51"/>
      <c r="HW48" s="51"/>
      <c r="HX48" s="51"/>
      <c r="HY48" s="51"/>
      <c r="HZ48" s="51"/>
      <c r="IA48" s="51"/>
      <c r="IB48" s="51"/>
      <c r="IC48" s="51"/>
      <c r="ID48" s="51"/>
      <c r="IE48" s="51"/>
      <c r="IF48" s="51"/>
      <c r="IG48" s="51"/>
      <c r="IH48" s="51"/>
      <c r="II48" s="51"/>
      <c r="IJ48" s="51"/>
      <c r="IK48" s="51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H11" sqref="H11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3"/>
      <c r="B1" s="53"/>
      <c r="C1" s="53"/>
      <c r="D1" s="53"/>
      <c r="E1" s="54"/>
      <c r="F1" s="53"/>
      <c r="G1" s="53"/>
      <c r="H1" s="20" t="s">
        <v>470</v>
      </c>
      <c r="I1" s="80"/>
    </row>
    <row r="2" ht="25.5" customHeight="1" spans="1:9">
      <c r="A2" s="17" t="s">
        <v>471</v>
      </c>
      <c r="B2" s="17"/>
      <c r="C2" s="17"/>
      <c r="D2" s="17"/>
      <c r="E2" s="17"/>
      <c r="F2" s="17"/>
      <c r="G2" s="17"/>
      <c r="H2" s="17"/>
      <c r="I2" s="80"/>
    </row>
    <row r="3" ht="20.1" customHeight="1" spans="1:9">
      <c r="A3" s="55" t="s">
        <v>5</v>
      </c>
      <c r="B3" s="56"/>
      <c r="C3" s="56"/>
      <c r="D3" s="56"/>
      <c r="E3" s="56"/>
      <c r="F3" s="56"/>
      <c r="G3" s="56"/>
      <c r="H3" s="20" t="s">
        <v>6</v>
      </c>
      <c r="I3" s="80"/>
    </row>
    <row r="4" ht="20.1" customHeight="1" spans="1:9">
      <c r="A4" s="57" t="s">
        <v>462</v>
      </c>
      <c r="B4" s="57" t="s">
        <v>61</v>
      </c>
      <c r="C4" s="25" t="s">
        <v>463</v>
      </c>
      <c r="D4" s="25"/>
      <c r="E4" s="35"/>
      <c r="F4" s="35"/>
      <c r="G4" s="35"/>
      <c r="H4" s="25"/>
      <c r="I4" s="80"/>
    </row>
    <row r="5" ht="20.1" customHeight="1" spans="1:9">
      <c r="A5" s="57"/>
      <c r="B5" s="57"/>
      <c r="C5" s="58" t="s">
        <v>64</v>
      </c>
      <c r="D5" s="27" t="s">
        <v>229</v>
      </c>
      <c r="E5" s="59" t="s">
        <v>464</v>
      </c>
      <c r="F5" s="60"/>
      <c r="G5" s="61"/>
      <c r="H5" s="62" t="s">
        <v>234</v>
      </c>
      <c r="I5" s="80"/>
    </row>
    <row r="6" ht="33.75" customHeight="1" spans="1:9">
      <c r="A6" s="33"/>
      <c r="B6" s="33"/>
      <c r="C6" s="63"/>
      <c r="D6" s="34"/>
      <c r="E6" s="64" t="s">
        <v>79</v>
      </c>
      <c r="F6" s="65" t="s">
        <v>465</v>
      </c>
      <c r="G6" s="66" t="s">
        <v>466</v>
      </c>
      <c r="H6" s="67"/>
      <c r="I6" s="80"/>
    </row>
    <row r="7" ht="20.1" customHeight="1" spans="1:9">
      <c r="A7" s="68"/>
      <c r="B7" s="68"/>
      <c r="C7" s="69"/>
      <c r="D7" s="69"/>
      <c r="E7" s="69"/>
      <c r="F7" s="69"/>
      <c r="G7" s="69"/>
      <c r="H7" s="69"/>
      <c r="I7" s="81"/>
    </row>
    <row r="8" ht="20.1" customHeight="1" spans="1:9">
      <c r="A8" s="70"/>
      <c r="B8" s="70"/>
      <c r="C8" s="70"/>
      <c r="D8" s="70"/>
      <c r="E8" s="71"/>
      <c r="F8" s="70"/>
      <c r="G8" s="70"/>
      <c r="H8" s="72"/>
      <c r="I8" s="80"/>
    </row>
    <row r="9" ht="20.1" customHeight="1" spans="1:9">
      <c r="A9" s="70"/>
      <c r="B9" s="70"/>
      <c r="C9" s="70"/>
      <c r="D9" s="70"/>
      <c r="E9" s="71"/>
      <c r="F9" s="73"/>
      <c r="G9" s="73"/>
      <c r="H9" s="72"/>
      <c r="I9" s="78"/>
    </row>
    <row r="10" ht="20.1" customHeight="1" spans="1:9">
      <c r="A10" s="70"/>
      <c r="B10" s="70"/>
      <c r="C10" s="70"/>
      <c r="D10" s="70"/>
      <c r="E10" s="74"/>
      <c r="F10" s="70"/>
      <c r="G10" s="70"/>
      <c r="H10" s="72"/>
      <c r="I10" s="78"/>
    </row>
    <row r="11" ht="20.1" customHeight="1" spans="1:9">
      <c r="A11" s="70"/>
      <c r="B11" s="70"/>
      <c r="C11" s="70"/>
      <c r="D11" s="70"/>
      <c r="E11" s="74"/>
      <c r="F11" s="70"/>
      <c r="G11" s="70"/>
      <c r="H11" s="72"/>
      <c r="I11" s="78"/>
    </row>
    <row r="12" ht="20.1" customHeight="1" spans="1:9">
      <c r="A12" s="70"/>
      <c r="B12" s="70"/>
      <c r="C12" s="70"/>
      <c r="D12" s="70"/>
      <c r="E12" s="71"/>
      <c r="F12" s="70"/>
      <c r="G12" s="70"/>
      <c r="H12" s="72"/>
      <c r="I12" s="78"/>
    </row>
    <row r="13" ht="20.1" customHeight="1" spans="1:9">
      <c r="A13" s="70"/>
      <c r="B13" s="70"/>
      <c r="C13" s="70"/>
      <c r="D13" s="70"/>
      <c r="E13" s="71"/>
      <c r="F13" s="70"/>
      <c r="G13" s="70"/>
      <c r="H13" s="72"/>
      <c r="I13" s="78"/>
    </row>
    <row r="14" ht="20.1" customHeight="1" spans="1:9">
      <c r="A14" s="70"/>
      <c r="B14" s="70"/>
      <c r="C14" s="70"/>
      <c r="D14" s="70"/>
      <c r="E14" s="74"/>
      <c r="F14" s="70"/>
      <c r="G14" s="70"/>
      <c r="H14" s="72"/>
      <c r="I14" s="78"/>
    </row>
    <row r="15" ht="20.1" customHeight="1" spans="1:9">
      <c r="A15" s="70"/>
      <c r="B15" s="70"/>
      <c r="C15" s="70"/>
      <c r="D15" s="70"/>
      <c r="E15" s="74"/>
      <c r="F15" s="70"/>
      <c r="G15" s="70"/>
      <c r="H15" s="72"/>
      <c r="I15" s="78"/>
    </row>
    <row r="16" ht="20.1" customHeight="1" spans="1:9">
      <c r="A16" s="70"/>
      <c r="B16" s="70"/>
      <c r="C16" s="70"/>
      <c r="D16" s="70"/>
      <c r="E16" s="71"/>
      <c r="F16" s="70"/>
      <c r="G16" s="70"/>
      <c r="H16" s="72"/>
      <c r="I16" s="78"/>
    </row>
    <row r="17" ht="20.1" customHeight="1" spans="1:9">
      <c r="A17" s="70"/>
      <c r="B17" s="70"/>
      <c r="C17" s="70"/>
      <c r="D17" s="70"/>
      <c r="E17" s="71"/>
      <c r="F17" s="70"/>
      <c r="G17" s="70"/>
      <c r="H17" s="72"/>
      <c r="I17" s="78"/>
    </row>
    <row r="18" ht="20.1" customHeight="1" spans="1:9">
      <c r="A18" s="70"/>
      <c r="B18" s="70"/>
      <c r="C18" s="70"/>
      <c r="D18" s="70"/>
      <c r="E18" s="75"/>
      <c r="F18" s="70"/>
      <c r="G18" s="70"/>
      <c r="H18" s="72"/>
      <c r="I18" s="78"/>
    </row>
    <row r="19" ht="20.1" customHeight="1" spans="1:9">
      <c r="A19" s="76"/>
      <c r="B19" s="76"/>
      <c r="C19" s="76"/>
      <c r="D19" s="76"/>
      <c r="E19" s="77"/>
      <c r="F19" s="76"/>
      <c r="G19" s="76"/>
      <c r="H19" s="78"/>
      <c r="I19" s="78"/>
    </row>
    <row r="20" ht="20.1" customHeight="1" spans="1:9">
      <c r="A20" s="77"/>
      <c r="B20" s="77"/>
      <c r="C20" s="77"/>
      <c r="D20" s="77"/>
      <c r="E20" s="77"/>
      <c r="F20" s="76"/>
      <c r="G20" s="76"/>
      <c r="H20" s="78"/>
      <c r="I20" s="78"/>
    </row>
    <row r="21" ht="20.1" customHeight="1" spans="1:9">
      <c r="A21" s="78"/>
      <c r="B21" s="78"/>
      <c r="C21" s="78"/>
      <c r="D21" s="78"/>
      <c r="E21" s="79"/>
      <c r="F21" s="78"/>
      <c r="G21" s="78"/>
      <c r="H21" s="78"/>
      <c r="I21" s="78"/>
    </row>
    <row r="22" ht="20.1" customHeight="1" spans="1:9">
      <c r="A22" s="78"/>
      <c r="B22" s="78"/>
      <c r="C22" s="78"/>
      <c r="D22" s="78"/>
      <c r="E22" s="79"/>
      <c r="F22" s="78"/>
      <c r="G22" s="78"/>
      <c r="H22" s="78"/>
      <c r="I22" s="78"/>
    </row>
    <row r="23" ht="20.1" customHeight="1" spans="1:9">
      <c r="A23" s="78"/>
      <c r="B23" s="78"/>
      <c r="C23" s="78"/>
      <c r="D23" s="78"/>
      <c r="E23" s="79"/>
      <c r="F23" s="78"/>
      <c r="G23" s="78"/>
      <c r="H23" s="78"/>
      <c r="I23" s="78"/>
    </row>
    <row r="24" ht="20.1" customHeight="1" spans="1:9">
      <c r="A24" s="78"/>
      <c r="B24" s="78"/>
      <c r="C24" s="78"/>
      <c r="D24" s="78"/>
      <c r="E24" s="79"/>
      <c r="F24" s="78"/>
      <c r="G24" s="78"/>
      <c r="H24" s="78"/>
      <c r="I24" s="78"/>
    </row>
    <row r="25" ht="20.1" customHeight="1" spans="1:9">
      <c r="A25" s="78"/>
      <c r="B25" s="78"/>
      <c r="C25" s="78"/>
      <c r="D25" s="78"/>
      <c r="E25" s="79"/>
      <c r="F25" s="78"/>
      <c r="G25" s="78"/>
      <c r="H25" s="78"/>
      <c r="I25" s="78"/>
    </row>
    <row r="26" ht="20.1" customHeight="1" spans="1:9">
      <c r="A26" s="78"/>
      <c r="B26" s="78"/>
      <c r="C26" s="78"/>
      <c r="D26" s="78"/>
      <c r="E26" s="79"/>
      <c r="F26" s="78"/>
      <c r="G26" s="78"/>
      <c r="H26" s="78"/>
      <c r="I26" s="78"/>
    </row>
    <row r="27" ht="20.1" customHeight="1" spans="1:9">
      <c r="A27" s="78"/>
      <c r="B27" s="78"/>
      <c r="C27" s="78"/>
      <c r="D27" s="78"/>
      <c r="E27" s="79"/>
      <c r="F27" s="78"/>
      <c r="G27" s="78"/>
      <c r="H27" s="78"/>
      <c r="I27" s="78"/>
    </row>
    <row r="28" ht="20.1" customHeight="1" spans="1:9">
      <c r="A28" s="78"/>
      <c r="B28" s="78"/>
      <c r="C28" s="78"/>
      <c r="D28" s="78"/>
      <c r="E28" s="79"/>
      <c r="F28" s="78"/>
      <c r="G28" s="78"/>
      <c r="H28" s="78"/>
      <c r="I28" s="78"/>
    </row>
    <row r="29" ht="20.1" customHeight="1" spans="1:9">
      <c r="A29" s="78"/>
      <c r="B29" s="78"/>
      <c r="C29" s="78"/>
      <c r="D29" s="78"/>
      <c r="E29" s="79"/>
      <c r="F29" s="78"/>
      <c r="G29" s="78"/>
      <c r="H29" s="78"/>
      <c r="I29" s="78"/>
    </row>
    <row r="30" ht="20.1" customHeight="1" spans="1:9">
      <c r="A30" s="78"/>
      <c r="B30" s="78"/>
      <c r="C30" s="78"/>
      <c r="D30" s="78"/>
      <c r="E30" s="79"/>
      <c r="F30" s="78"/>
      <c r="G30" s="78"/>
      <c r="H30" s="78"/>
      <c r="I30" s="78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E22" sqref="E22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14"/>
      <c r="B1" s="15"/>
      <c r="C1" s="15"/>
      <c r="D1" s="15"/>
      <c r="E1" s="15"/>
      <c r="F1" s="15"/>
      <c r="G1" s="15"/>
      <c r="H1" s="16" t="s">
        <v>472</v>
      </c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</row>
    <row r="2" ht="20.1" customHeight="1" spans="1:245">
      <c r="A2" s="17" t="s">
        <v>473</v>
      </c>
      <c r="B2" s="17"/>
      <c r="C2" s="17"/>
      <c r="D2" s="17"/>
      <c r="E2" s="17"/>
      <c r="F2" s="17"/>
      <c r="G2" s="17"/>
      <c r="H2" s="1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</row>
    <row r="3" ht="20.1" customHeight="1" spans="1:245">
      <c r="A3" s="18" t="s">
        <v>16</v>
      </c>
      <c r="B3" s="18"/>
      <c r="C3" s="18"/>
      <c r="D3" s="18"/>
      <c r="E3" s="18"/>
      <c r="F3" s="19"/>
      <c r="G3" s="19"/>
      <c r="H3" s="20" t="s">
        <v>6</v>
      </c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</row>
    <row r="4" ht="20.1" customHeight="1" spans="1:245">
      <c r="A4" s="21" t="s">
        <v>63</v>
      </c>
      <c r="B4" s="22"/>
      <c r="C4" s="22"/>
      <c r="D4" s="22"/>
      <c r="E4" s="23"/>
      <c r="F4" s="24" t="s">
        <v>474</v>
      </c>
      <c r="G4" s="25"/>
      <c r="H4" s="25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</row>
    <row r="5" ht="20.1" customHeight="1" spans="1:245">
      <c r="A5" s="21" t="s">
        <v>72</v>
      </c>
      <c r="B5" s="22"/>
      <c r="C5" s="23"/>
      <c r="D5" s="26" t="s">
        <v>73</v>
      </c>
      <c r="E5" s="27" t="s">
        <v>115</v>
      </c>
      <c r="F5" s="28" t="s">
        <v>64</v>
      </c>
      <c r="G5" s="28" t="s">
        <v>111</v>
      </c>
      <c r="H5" s="25" t="s">
        <v>112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</row>
    <row r="6" ht="20.1" customHeight="1" spans="1:245">
      <c r="A6" s="29" t="s">
        <v>84</v>
      </c>
      <c r="B6" s="30" t="s">
        <v>85</v>
      </c>
      <c r="C6" s="31" t="s">
        <v>86</v>
      </c>
      <c r="D6" s="32"/>
      <c r="E6" s="33"/>
      <c r="F6" s="34"/>
      <c r="G6" s="34"/>
      <c r="H6" s="35"/>
      <c r="I6" s="52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</row>
    <row r="7" ht="20.1" customHeight="1" spans="1:245">
      <c r="A7" s="36" t="s">
        <v>16</v>
      </c>
      <c r="B7" s="36" t="s">
        <v>16</v>
      </c>
      <c r="C7" s="36" t="s">
        <v>16</v>
      </c>
      <c r="D7" s="36" t="s">
        <v>16</v>
      </c>
      <c r="E7" s="36" t="s">
        <v>16</v>
      </c>
      <c r="F7" s="37" t="s">
        <v>16</v>
      </c>
      <c r="G7" s="38" t="s">
        <v>16</v>
      </c>
      <c r="H7" s="39" t="s">
        <v>16</v>
      </c>
      <c r="I7" s="52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</row>
    <row r="8" ht="20.1" customHeight="1" spans="1:245">
      <c r="A8" s="40"/>
      <c r="B8" s="40"/>
      <c r="C8" s="40"/>
      <c r="D8" s="41"/>
      <c r="E8" s="41"/>
      <c r="F8" s="41"/>
      <c r="G8" s="41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</row>
    <row r="9" ht="20.1" customHeight="1" spans="1:245">
      <c r="A9" s="42"/>
      <c r="B9" s="42"/>
      <c r="C9" s="42"/>
      <c r="D9" s="43"/>
      <c r="E9" s="43"/>
      <c r="F9" s="43"/>
      <c r="G9" s="43"/>
      <c r="H9" s="43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</row>
    <row r="10" ht="20.1" customHeight="1" spans="1:245">
      <c r="A10" s="42"/>
      <c r="B10" s="42"/>
      <c r="C10" s="42"/>
      <c r="D10" s="42"/>
      <c r="E10" s="42"/>
      <c r="F10" s="42"/>
      <c r="G10" s="42"/>
      <c r="H10" s="43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</row>
    <row r="11" ht="20.1" customHeight="1" spans="1:245">
      <c r="A11" s="42"/>
      <c r="B11" s="42"/>
      <c r="C11" s="42"/>
      <c r="D11" s="43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</row>
    <row r="12" ht="20.1" customHeight="1" spans="1:245">
      <c r="A12" s="42"/>
      <c r="B12" s="42"/>
      <c r="C12" s="42"/>
      <c r="D12" s="43"/>
      <c r="E12" s="43"/>
      <c r="F12" s="43"/>
      <c r="G12" s="43"/>
      <c r="H12" s="43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</row>
    <row r="13" ht="20.1" customHeight="1" spans="1:245">
      <c r="A13" s="42"/>
      <c r="B13" s="42"/>
      <c r="C13" s="42"/>
      <c r="D13" s="42"/>
      <c r="E13" s="42"/>
      <c r="F13" s="42"/>
      <c r="G13" s="42"/>
      <c r="H13" s="43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</row>
    <row r="14" ht="20.1" customHeight="1" spans="1:245">
      <c r="A14" s="42"/>
      <c r="B14" s="42"/>
      <c r="C14" s="42"/>
      <c r="D14" s="43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</row>
    <row r="15" ht="20.1" customHeight="1" spans="1:245">
      <c r="A15" s="44"/>
      <c r="B15" s="42"/>
      <c r="C15" s="42"/>
      <c r="D15" s="43"/>
      <c r="E15" s="43"/>
      <c r="F15" s="43"/>
      <c r="G15" s="43"/>
      <c r="H15" s="43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</row>
    <row r="16" ht="20.1" customHeight="1" spans="1:245">
      <c r="A16" s="44"/>
      <c r="B16" s="44"/>
      <c r="C16" s="42"/>
      <c r="D16" s="42"/>
      <c r="E16" s="44"/>
      <c r="F16" s="44"/>
      <c r="G16" s="44"/>
      <c r="H16" s="43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</row>
    <row r="17" ht="20.1" customHeight="1" spans="1:245">
      <c r="A17" s="44"/>
      <c r="B17" s="44"/>
      <c r="C17" s="42"/>
      <c r="D17" s="43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</row>
    <row r="18" ht="20.1" customHeight="1" spans="1:245">
      <c r="A18" s="42"/>
      <c r="B18" s="44"/>
      <c r="C18" s="42"/>
      <c r="D18" s="43"/>
      <c r="E18" s="43"/>
      <c r="F18" s="43"/>
      <c r="G18" s="43"/>
      <c r="H18" s="43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</row>
    <row r="19" ht="20.1" customHeight="1" spans="1:245">
      <c r="A19" s="42"/>
      <c r="B19" s="44"/>
      <c r="C19" s="44"/>
      <c r="D19" s="44"/>
      <c r="E19" s="44"/>
      <c r="F19" s="44"/>
      <c r="G19" s="44"/>
      <c r="H19" s="43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</row>
    <row r="20" ht="20.1" customHeight="1" spans="1:245">
      <c r="A20" s="44"/>
      <c r="B20" s="44"/>
      <c r="C20" s="44"/>
      <c r="D20" s="43"/>
      <c r="E20" s="43"/>
      <c r="F20" s="43"/>
      <c r="G20" s="43"/>
      <c r="H20" s="43"/>
      <c r="I20" s="44"/>
      <c r="J20" s="42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</row>
    <row r="21" ht="20.1" customHeight="1" spans="1:245">
      <c r="A21" s="44"/>
      <c r="B21" s="44"/>
      <c r="C21" s="44"/>
      <c r="D21" s="43"/>
      <c r="E21" s="43"/>
      <c r="F21" s="43"/>
      <c r="G21" s="43"/>
      <c r="H21" s="43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</row>
    <row r="22" ht="20.1" customHeight="1" spans="1:245">
      <c r="A22" s="44"/>
      <c r="B22" s="44"/>
      <c r="C22" s="44"/>
      <c r="D22" s="44"/>
      <c r="E22" s="44"/>
      <c r="F22" s="44"/>
      <c r="G22" s="44"/>
      <c r="H22" s="43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</row>
    <row r="23" ht="20.1" customHeight="1" spans="1:245">
      <c r="A23" s="44"/>
      <c r="B23" s="44"/>
      <c r="C23" s="44"/>
      <c r="D23" s="43"/>
      <c r="E23" s="43"/>
      <c r="F23" s="43"/>
      <c r="G23" s="43"/>
      <c r="H23" s="43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</row>
    <row r="24" ht="20.1" customHeight="1" spans="1:245">
      <c r="A24" s="44"/>
      <c r="B24" s="44"/>
      <c r="C24" s="44"/>
      <c r="D24" s="43"/>
      <c r="E24" s="43"/>
      <c r="F24" s="43"/>
      <c r="G24" s="43"/>
      <c r="H24" s="43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</row>
    <row r="25" ht="20.1" customHeight="1" spans="1:245">
      <c r="A25" s="44"/>
      <c r="B25" s="44"/>
      <c r="C25" s="44"/>
      <c r="D25" s="44"/>
      <c r="E25" s="44"/>
      <c r="F25" s="44"/>
      <c r="G25" s="44"/>
      <c r="H25" s="43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</row>
    <row r="26" ht="20.1" customHeight="1" spans="1:245">
      <c r="A26" s="44"/>
      <c r="B26" s="44"/>
      <c r="C26" s="44"/>
      <c r="D26" s="43"/>
      <c r="E26" s="43"/>
      <c r="F26" s="43"/>
      <c r="G26" s="43"/>
      <c r="H26" s="43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</row>
    <row r="27" ht="20.1" customHeight="1" spans="1:245">
      <c r="A27" s="44"/>
      <c r="B27" s="44"/>
      <c r="C27" s="44"/>
      <c r="D27" s="43"/>
      <c r="E27" s="43"/>
      <c r="F27" s="43"/>
      <c r="G27" s="43"/>
      <c r="H27" s="43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</row>
    <row r="28" ht="20.1" customHeight="1" spans="1:245">
      <c r="A28" s="44"/>
      <c r="B28" s="44"/>
      <c r="C28" s="44"/>
      <c r="D28" s="44"/>
      <c r="E28" s="44"/>
      <c r="F28" s="44"/>
      <c r="G28" s="44"/>
      <c r="H28" s="43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</row>
    <row r="29" ht="20.1" customHeight="1" spans="1:245">
      <c r="A29" s="44"/>
      <c r="B29" s="44"/>
      <c r="C29" s="44"/>
      <c r="D29" s="43"/>
      <c r="E29" s="43"/>
      <c r="F29" s="43"/>
      <c r="G29" s="43"/>
      <c r="H29" s="43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</row>
    <row r="30" ht="20.1" customHeight="1" spans="1:245">
      <c r="A30" s="44"/>
      <c r="B30" s="44"/>
      <c r="C30" s="44"/>
      <c r="D30" s="43"/>
      <c r="E30" s="43"/>
      <c r="F30" s="43"/>
      <c r="G30" s="43"/>
      <c r="H30" s="43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</row>
    <row r="31" ht="20.1" customHeight="1" spans="1:245">
      <c r="A31" s="44"/>
      <c r="B31" s="44"/>
      <c r="C31" s="44"/>
      <c r="D31" s="44"/>
      <c r="E31" s="44"/>
      <c r="F31" s="44"/>
      <c r="G31" s="44"/>
      <c r="H31" s="43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</row>
    <row r="32" ht="20.1" customHeight="1" spans="1:245">
      <c r="A32" s="44"/>
      <c r="B32" s="44"/>
      <c r="C32" s="44"/>
      <c r="D32" s="44"/>
      <c r="E32" s="45"/>
      <c r="F32" s="45"/>
      <c r="G32" s="45"/>
      <c r="H32" s="43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</row>
    <row r="33" ht="20.1" customHeight="1" spans="1:245">
      <c r="A33" s="44"/>
      <c r="B33" s="44"/>
      <c r="C33" s="44"/>
      <c r="D33" s="44"/>
      <c r="E33" s="45"/>
      <c r="F33" s="45"/>
      <c r="G33" s="45"/>
      <c r="H33" s="43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</row>
    <row r="34" ht="20.1" customHeight="1" spans="1:245">
      <c r="A34" s="44"/>
      <c r="B34" s="44"/>
      <c r="C34" s="44"/>
      <c r="D34" s="44"/>
      <c r="E34" s="44"/>
      <c r="F34" s="44"/>
      <c r="G34" s="44"/>
      <c r="H34" s="43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</row>
    <row r="35" ht="20.1" customHeight="1" spans="1:245">
      <c r="A35" s="44"/>
      <c r="B35" s="44"/>
      <c r="C35" s="44"/>
      <c r="D35" s="44"/>
      <c r="E35" s="46"/>
      <c r="F35" s="46"/>
      <c r="G35" s="46"/>
      <c r="H35" s="43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4"/>
      <c r="IJ35" s="44"/>
      <c r="IK35" s="44"/>
    </row>
    <row r="36" ht="20.1" customHeight="1" spans="1:245">
      <c r="A36" s="47"/>
      <c r="B36" s="47"/>
      <c r="C36" s="47"/>
      <c r="D36" s="47"/>
      <c r="E36" s="48"/>
      <c r="F36" s="48"/>
      <c r="G36" s="48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</row>
    <row r="37" ht="20.1" customHeight="1" spans="1:245">
      <c r="A37" s="49"/>
      <c r="B37" s="49"/>
      <c r="C37" s="49"/>
      <c r="D37" s="49"/>
      <c r="E37" s="49"/>
      <c r="F37" s="49"/>
      <c r="G37" s="49"/>
      <c r="H37" s="50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</row>
    <row r="38" ht="20.1" customHeight="1" spans="1:245">
      <c r="A38" s="47"/>
      <c r="B38" s="47"/>
      <c r="C38" s="47"/>
      <c r="D38" s="47"/>
      <c r="E38" s="47"/>
      <c r="F38" s="47"/>
      <c r="G38" s="47"/>
      <c r="H38" s="50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</row>
    <row r="39" ht="20.1" customHeight="1" spans="1:245">
      <c r="A39" s="51"/>
      <c r="B39" s="51"/>
      <c r="C39" s="51"/>
      <c r="D39" s="51"/>
      <c r="E39" s="51"/>
      <c r="F39" s="47"/>
      <c r="G39" s="47"/>
      <c r="H39" s="50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  <c r="IC39" s="51"/>
      <c r="ID39" s="51"/>
      <c r="IE39" s="51"/>
      <c r="IF39" s="51"/>
      <c r="IG39" s="51"/>
      <c r="IH39" s="51"/>
      <c r="II39" s="51"/>
      <c r="IJ39" s="51"/>
      <c r="IK39" s="51"/>
    </row>
    <row r="40" ht="20.1" customHeight="1" spans="1:245">
      <c r="A40" s="51"/>
      <c r="B40" s="51"/>
      <c r="C40" s="51"/>
      <c r="D40" s="51"/>
      <c r="E40" s="51"/>
      <c r="F40" s="47"/>
      <c r="G40" s="47"/>
      <c r="H40" s="50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  <c r="HM40" s="51"/>
      <c r="HN40" s="51"/>
      <c r="HO40" s="51"/>
      <c r="HP40" s="51"/>
      <c r="HQ40" s="51"/>
      <c r="HR40" s="51"/>
      <c r="HS40" s="51"/>
      <c r="HT40" s="51"/>
      <c r="HU40" s="51"/>
      <c r="HV40" s="51"/>
      <c r="HW40" s="51"/>
      <c r="HX40" s="51"/>
      <c r="HY40" s="51"/>
      <c r="HZ40" s="51"/>
      <c r="IA40" s="51"/>
      <c r="IB40" s="51"/>
      <c r="IC40" s="51"/>
      <c r="ID40" s="51"/>
      <c r="IE40" s="51"/>
      <c r="IF40" s="51"/>
      <c r="IG40" s="51"/>
      <c r="IH40" s="51"/>
      <c r="II40" s="51"/>
      <c r="IJ40" s="51"/>
      <c r="IK40" s="51"/>
    </row>
    <row r="41" ht="20.1" customHeight="1" spans="1:245">
      <c r="A41" s="51"/>
      <c r="B41" s="51"/>
      <c r="C41" s="51"/>
      <c r="D41" s="51"/>
      <c r="E41" s="51"/>
      <c r="F41" s="47"/>
      <c r="G41" s="47"/>
      <c r="H41" s="50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  <c r="IF41" s="51"/>
      <c r="IG41" s="51"/>
      <c r="IH41" s="51"/>
      <c r="II41" s="51"/>
      <c r="IJ41" s="51"/>
      <c r="IK41" s="51"/>
    </row>
    <row r="42" ht="20.1" customHeight="1" spans="1:245">
      <c r="A42" s="51"/>
      <c r="B42" s="51"/>
      <c r="C42" s="51"/>
      <c r="D42" s="51"/>
      <c r="E42" s="51"/>
      <c r="F42" s="47"/>
      <c r="G42" s="47"/>
      <c r="H42" s="50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  <c r="HM42" s="51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51"/>
      <c r="HY42" s="51"/>
      <c r="HZ42" s="51"/>
      <c r="IA42" s="51"/>
      <c r="IB42" s="51"/>
      <c r="IC42" s="51"/>
      <c r="ID42" s="51"/>
      <c r="IE42" s="51"/>
      <c r="IF42" s="51"/>
      <c r="IG42" s="51"/>
      <c r="IH42" s="51"/>
      <c r="II42" s="51"/>
      <c r="IJ42" s="51"/>
      <c r="IK42" s="51"/>
    </row>
    <row r="43" ht="20.1" customHeight="1" spans="1:245">
      <c r="A43" s="51"/>
      <c r="B43" s="51"/>
      <c r="C43" s="51"/>
      <c r="D43" s="51"/>
      <c r="E43" s="51"/>
      <c r="F43" s="47"/>
      <c r="G43" s="47"/>
      <c r="H43" s="50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</row>
    <row r="44" ht="20.1" customHeight="1" spans="1:245">
      <c r="A44" s="51"/>
      <c r="B44" s="51"/>
      <c r="C44" s="51"/>
      <c r="D44" s="51"/>
      <c r="E44" s="51"/>
      <c r="F44" s="47"/>
      <c r="G44" s="47"/>
      <c r="H44" s="50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  <c r="FK44" s="51"/>
      <c r="FL44" s="51"/>
      <c r="FM44" s="51"/>
      <c r="FN44" s="51"/>
      <c r="FO44" s="51"/>
      <c r="FP44" s="51"/>
      <c r="FQ44" s="51"/>
      <c r="FR44" s="51"/>
      <c r="FS44" s="51"/>
      <c r="FT44" s="51"/>
      <c r="FU44" s="51"/>
      <c r="FV44" s="51"/>
      <c r="FW44" s="51"/>
      <c r="FX44" s="51"/>
      <c r="FY44" s="51"/>
      <c r="FZ44" s="51"/>
      <c r="GA44" s="51"/>
      <c r="GB44" s="51"/>
      <c r="GC44" s="51"/>
      <c r="GD44" s="51"/>
      <c r="GE44" s="51"/>
      <c r="GF44" s="51"/>
      <c r="GG44" s="51"/>
      <c r="GH44" s="51"/>
      <c r="GI44" s="51"/>
      <c r="GJ44" s="51"/>
      <c r="GK44" s="51"/>
      <c r="GL44" s="51"/>
      <c r="GM44" s="51"/>
      <c r="GN44" s="51"/>
      <c r="GO44" s="51"/>
      <c r="GP44" s="51"/>
      <c r="GQ44" s="51"/>
      <c r="GR44" s="51"/>
      <c r="GS44" s="51"/>
      <c r="GT44" s="51"/>
      <c r="GU44" s="51"/>
      <c r="GV44" s="51"/>
      <c r="GW44" s="51"/>
      <c r="GX44" s="51"/>
      <c r="GY44" s="51"/>
      <c r="GZ44" s="51"/>
      <c r="HA44" s="51"/>
      <c r="HB44" s="51"/>
      <c r="HC44" s="51"/>
      <c r="HD44" s="51"/>
      <c r="HE44" s="51"/>
      <c r="HF44" s="51"/>
      <c r="HG44" s="51"/>
      <c r="HH44" s="51"/>
      <c r="HI44" s="51"/>
      <c r="HJ44" s="51"/>
      <c r="HK44" s="51"/>
      <c r="HL44" s="51"/>
      <c r="HM44" s="51"/>
      <c r="HN44" s="51"/>
      <c r="HO44" s="51"/>
      <c r="HP44" s="51"/>
      <c r="HQ44" s="51"/>
      <c r="HR44" s="51"/>
      <c r="HS44" s="51"/>
      <c r="HT44" s="51"/>
      <c r="HU44" s="51"/>
      <c r="HV44" s="51"/>
      <c r="HW44" s="51"/>
      <c r="HX44" s="51"/>
      <c r="HY44" s="51"/>
      <c r="HZ44" s="51"/>
      <c r="IA44" s="51"/>
      <c r="IB44" s="51"/>
      <c r="IC44" s="51"/>
      <c r="ID44" s="51"/>
      <c r="IE44" s="51"/>
      <c r="IF44" s="51"/>
      <c r="IG44" s="51"/>
      <c r="IH44" s="51"/>
      <c r="II44" s="51"/>
      <c r="IJ44" s="51"/>
      <c r="IK44" s="51"/>
    </row>
    <row r="45" ht="20.1" customHeight="1" spans="1:245">
      <c r="A45" s="51"/>
      <c r="B45" s="51"/>
      <c r="C45" s="51"/>
      <c r="D45" s="51"/>
      <c r="E45" s="51"/>
      <c r="F45" s="47"/>
      <c r="G45" s="47"/>
      <c r="H45" s="50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  <c r="GN45" s="51"/>
      <c r="GO45" s="51"/>
      <c r="GP45" s="51"/>
      <c r="GQ45" s="51"/>
      <c r="GR45" s="51"/>
      <c r="GS45" s="51"/>
      <c r="GT45" s="51"/>
      <c r="GU45" s="51"/>
      <c r="GV45" s="51"/>
      <c r="GW45" s="51"/>
      <c r="GX45" s="51"/>
      <c r="GY45" s="51"/>
      <c r="GZ45" s="51"/>
      <c r="HA45" s="51"/>
      <c r="HB45" s="51"/>
      <c r="HC45" s="51"/>
      <c r="HD45" s="51"/>
      <c r="HE45" s="51"/>
      <c r="HF45" s="51"/>
      <c r="HG45" s="51"/>
      <c r="HH45" s="51"/>
      <c r="HI45" s="51"/>
      <c r="HJ45" s="51"/>
      <c r="HK45" s="51"/>
      <c r="HL45" s="51"/>
      <c r="HM45" s="51"/>
      <c r="HN45" s="51"/>
      <c r="HO45" s="51"/>
      <c r="HP45" s="51"/>
      <c r="HQ45" s="51"/>
      <c r="HR45" s="51"/>
      <c r="HS45" s="51"/>
      <c r="HT45" s="51"/>
      <c r="HU45" s="51"/>
      <c r="HV45" s="51"/>
      <c r="HW45" s="51"/>
      <c r="HX45" s="51"/>
      <c r="HY45" s="51"/>
      <c r="HZ45" s="51"/>
      <c r="IA45" s="51"/>
      <c r="IB45" s="51"/>
      <c r="IC45" s="51"/>
      <c r="ID45" s="51"/>
      <c r="IE45" s="51"/>
      <c r="IF45" s="51"/>
      <c r="IG45" s="51"/>
      <c r="IH45" s="51"/>
      <c r="II45" s="51"/>
      <c r="IJ45" s="51"/>
      <c r="IK45" s="51"/>
    </row>
    <row r="46" ht="20.1" customHeight="1" spans="1:245">
      <c r="A46" s="51"/>
      <c r="B46" s="51"/>
      <c r="C46" s="51"/>
      <c r="D46" s="51"/>
      <c r="E46" s="51"/>
      <c r="F46" s="47"/>
      <c r="G46" s="47"/>
      <c r="H46" s="50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51"/>
      <c r="GK46" s="51"/>
      <c r="GL46" s="51"/>
      <c r="GM46" s="51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  <c r="HC46" s="51"/>
      <c r="HD46" s="51"/>
      <c r="HE46" s="51"/>
      <c r="HF46" s="51"/>
      <c r="HG46" s="51"/>
      <c r="HH46" s="51"/>
      <c r="HI46" s="51"/>
      <c r="HJ46" s="51"/>
      <c r="HK46" s="51"/>
      <c r="HL46" s="51"/>
      <c r="HM46" s="51"/>
      <c r="HN46" s="51"/>
      <c r="HO46" s="51"/>
      <c r="HP46" s="51"/>
      <c r="HQ46" s="51"/>
      <c r="HR46" s="51"/>
      <c r="HS46" s="51"/>
      <c r="HT46" s="51"/>
      <c r="HU46" s="51"/>
      <c r="HV46" s="51"/>
      <c r="HW46" s="51"/>
      <c r="HX46" s="51"/>
      <c r="HY46" s="51"/>
      <c r="HZ46" s="51"/>
      <c r="IA46" s="51"/>
      <c r="IB46" s="51"/>
      <c r="IC46" s="51"/>
      <c r="ID46" s="51"/>
      <c r="IE46" s="51"/>
      <c r="IF46" s="51"/>
      <c r="IG46" s="51"/>
      <c r="IH46" s="51"/>
      <c r="II46" s="51"/>
      <c r="IJ46" s="51"/>
      <c r="IK46" s="51"/>
    </row>
    <row r="47" ht="20.1" customHeight="1" spans="1:245">
      <c r="A47" s="51"/>
      <c r="B47" s="51"/>
      <c r="C47" s="51"/>
      <c r="D47" s="51"/>
      <c r="E47" s="51"/>
      <c r="F47" s="47"/>
      <c r="G47" s="47"/>
      <c r="H47" s="50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  <c r="FK47" s="51"/>
      <c r="FL47" s="51"/>
      <c r="FM47" s="51"/>
      <c r="FN47" s="51"/>
      <c r="FO47" s="51"/>
      <c r="FP47" s="51"/>
      <c r="FQ47" s="51"/>
      <c r="FR47" s="51"/>
      <c r="FS47" s="51"/>
      <c r="FT47" s="51"/>
      <c r="FU47" s="51"/>
      <c r="FV47" s="51"/>
      <c r="FW47" s="51"/>
      <c r="FX47" s="51"/>
      <c r="FY47" s="51"/>
      <c r="FZ47" s="51"/>
      <c r="GA47" s="51"/>
      <c r="GB47" s="51"/>
      <c r="GC47" s="51"/>
      <c r="GD47" s="51"/>
      <c r="GE47" s="51"/>
      <c r="GF47" s="51"/>
      <c r="GG47" s="51"/>
      <c r="GH47" s="51"/>
      <c r="GI47" s="51"/>
      <c r="GJ47" s="51"/>
      <c r="GK47" s="51"/>
      <c r="GL47" s="51"/>
      <c r="GM47" s="51"/>
      <c r="GN47" s="51"/>
      <c r="GO47" s="51"/>
      <c r="GP47" s="51"/>
      <c r="GQ47" s="51"/>
      <c r="GR47" s="51"/>
      <c r="GS47" s="51"/>
      <c r="GT47" s="51"/>
      <c r="GU47" s="51"/>
      <c r="GV47" s="51"/>
      <c r="GW47" s="51"/>
      <c r="GX47" s="51"/>
      <c r="GY47" s="51"/>
      <c r="GZ47" s="51"/>
      <c r="HA47" s="51"/>
      <c r="HB47" s="51"/>
      <c r="HC47" s="51"/>
      <c r="HD47" s="51"/>
      <c r="HE47" s="51"/>
      <c r="HF47" s="51"/>
      <c r="HG47" s="51"/>
      <c r="HH47" s="51"/>
      <c r="HI47" s="51"/>
      <c r="HJ47" s="51"/>
      <c r="HK47" s="51"/>
      <c r="HL47" s="51"/>
      <c r="HM47" s="51"/>
      <c r="HN47" s="51"/>
      <c r="HO47" s="51"/>
      <c r="HP47" s="51"/>
      <c r="HQ47" s="51"/>
      <c r="HR47" s="51"/>
      <c r="HS47" s="51"/>
      <c r="HT47" s="51"/>
      <c r="HU47" s="51"/>
      <c r="HV47" s="51"/>
      <c r="HW47" s="51"/>
      <c r="HX47" s="51"/>
      <c r="HY47" s="51"/>
      <c r="HZ47" s="51"/>
      <c r="IA47" s="51"/>
      <c r="IB47" s="51"/>
      <c r="IC47" s="51"/>
      <c r="ID47" s="51"/>
      <c r="IE47" s="51"/>
      <c r="IF47" s="51"/>
      <c r="IG47" s="51"/>
      <c r="IH47" s="51"/>
      <c r="II47" s="51"/>
      <c r="IJ47" s="51"/>
      <c r="IK47" s="51"/>
    </row>
    <row r="48" ht="20.1" customHeight="1" spans="1:245">
      <c r="A48" s="51"/>
      <c r="B48" s="51"/>
      <c r="C48" s="51"/>
      <c r="D48" s="51"/>
      <c r="E48" s="51"/>
      <c r="F48" s="47"/>
      <c r="G48" s="47"/>
      <c r="H48" s="50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  <c r="EN48" s="51"/>
      <c r="EO48" s="51"/>
      <c r="EP48" s="51"/>
      <c r="EQ48" s="51"/>
      <c r="ER48" s="51"/>
      <c r="ES48" s="51"/>
      <c r="ET48" s="51"/>
      <c r="EU48" s="51"/>
      <c r="EV48" s="51"/>
      <c r="EW48" s="51"/>
      <c r="EX48" s="51"/>
      <c r="EY48" s="51"/>
      <c r="EZ48" s="51"/>
      <c r="FA48" s="51"/>
      <c r="FB48" s="51"/>
      <c r="FC48" s="51"/>
      <c r="FD48" s="51"/>
      <c r="FE48" s="51"/>
      <c r="FF48" s="51"/>
      <c r="FG48" s="51"/>
      <c r="FH48" s="51"/>
      <c r="FI48" s="51"/>
      <c r="FJ48" s="51"/>
      <c r="FK48" s="51"/>
      <c r="FL48" s="51"/>
      <c r="FM48" s="51"/>
      <c r="FN48" s="51"/>
      <c r="FO48" s="51"/>
      <c r="FP48" s="51"/>
      <c r="FQ48" s="51"/>
      <c r="FR48" s="51"/>
      <c r="FS48" s="51"/>
      <c r="FT48" s="51"/>
      <c r="FU48" s="51"/>
      <c r="FV48" s="51"/>
      <c r="FW48" s="51"/>
      <c r="FX48" s="51"/>
      <c r="FY48" s="51"/>
      <c r="FZ48" s="51"/>
      <c r="GA48" s="51"/>
      <c r="GB48" s="51"/>
      <c r="GC48" s="51"/>
      <c r="GD48" s="51"/>
      <c r="GE48" s="51"/>
      <c r="GF48" s="51"/>
      <c r="GG48" s="51"/>
      <c r="GH48" s="51"/>
      <c r="GI48" s="51"/>
      <c r="GJ48" s="51"/>
      <c r="GK48" s="51"/>
      <c r="GL48" s="51"/>
      <c r="GM48" s="51"/>
      <c r="GN48" s="51"/>
      <c r="GO48" s="51"/>
      <c r="GP48" s="51"/>
      <c r="GQ48" s="51"/>
      <c r="GR48" s="51"/>
      <c r="GS48" s="51"/>
      <c r="GT48" s="51"/>
      <c r="GU48" s="51"/>
      <c r="GV48" s="51"/>
      <c r="GW48" s="51"/>
      <c r="GX48" s="51"/>
      <c r="GY48" s="51"/>
      <c r="GZ48" s="51"/>
      <c r="HA48" s="51"/>
      <c r="HB48" s="51"/>
      <c r="HC48" s="51"/>
      <c r="HD48" s="51"/>
      <c r="HE48" s="51"/>
      <c r="HF48" s="51"/>
      <c r="HG48" s="51"/>
      <c r="HH48" s="51"/>
      <c r="HI48" s="51"/>
      <c r="HJ48" s="51"/>
      <c r="HK48" s="51"/>
      <c r="HL48" s="51"/>
      <c r="HM48" s="51"/>
      <c r="HN48" s="51"/>
      <c r="HO48" s="51"/>
      <c r="HP48" s="51"/>
      <c r="HQ48" s="51"/>
      <c r="HR48" s="51"/>
      <c r="HS48" s="51"/>
      <c r="HT48" s="51"/>
      <c r="HU48" s="51"/>
      <c r="HV48" s="51"/>
      <c r="HW48" s="51"/>
      <c r="HX48" s="51"/>
      <c r="HY48" s="51"/>
      <c r="HZ48" s="51"/>
      <c r="IA48" s="51"/>
      <c r="IB48" s="51"/>
      <c r="IC48" s="51"/>
      <c r="ID48" s="51"/>
      <c r="IE48" s="51"/>
      <c r="IF48" s="51"/>
      <c r="IG48" s="51"/>
      <c r="IH48" s="51"/>
      <c r="II48" s="51"/>
      <c r="IJ48" s="51"/>
      <c r="IK48" s="51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.393750011920929" footer="0"/>
  <pageSetup paperSize="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topLeftCell="A8" workbookViewId="0">
      <selection activeCell="B15" sqref="B15:B22"/>
    </sheetView>
  </sheetViews>
  <sheetFormatPr defaultColWidth="12" defaultRowHeight="11.25"/>
  <cols>
    <col min="1" max="1" width="58.1666666666667" style="1" customWidth="1"/>
    <col min="2" max="2" width="30" style="1" customWidth="1"/>
    <col min="3" max="3" width="21.8333333333333" style="1" customWidth="1"/>
    <col min="4" max="4" width="35.6666666666667" style="1" customWidth="1"/>
    <col min="5" max="8" width="20.5" style="1" customWidth="1"/>
    <col min="9" max="9" width="22" style="1" customWidth="1"/>
    <col min="10" max="10" width="19" style="1" customWidth="1"/>
    <col min="11" max="11" width="13.3333333333333" style="1" customWidth="1"/>
    <col min="12" max="12" width="20" style="1" customWidth="1"/>
    <col min="13" max="13" width="2" style="1" customWidth="1"/>
    <col min="14" max="14" width="13" style="1" customWidth="1"/>
    <col min="15" max="16384" width="12" style="1"/>
  </cols>
  <sheetData>
    <row r="1" ht="16.35" customHeight="1" spans="2:13">
      <c r="B1" s="2"/>
      <c r="C1" s="3"/>
      <c r="D1" s="3"/>
      <c r="E1" s="4"/>
      <c r="G1" s="4"/>
      <c r="L1" s="4"/>
      <c r="M1" s="12"/>
    </row>
    <row r="2" ht="22.9" customHeight="1" spans="1:13">
      <c r="A2" s="5" t="s">
        <v>475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2" t="s">
        <v>55</v>
      </c>
    </row>
    <row r="3" ht="19.5" customHeight="1" spans="1:1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13" t="s">
        <v>476</v>
      </c>
      <c r="M3" s="12"/>
    </row>
    <row r="4" ht="24.4" customHeight="1" spans="1:13">
      <c r="A4" s="7" t="s">
        <v>61</v>
      </c>
      <c r="B4" s="7" t="s">
        <v>477</v>
      </c>
      <c r="C4" s="7" t="s">
        <v>478</v>
      </c>
      <c r="D4" s="7" t="s">
        <v>479</v>
      </c>
      <c r="E4" s="7" t="s">
        <v>480</v>
      </c>
      <c r="F4" s="7" t="s">
        <v>481</v>
      </c>
      <c r="G4" s="7" t="s">
        <v>482</v>
      </c>
      <c r="H4" s="7" t="s">
        <v>483</v>
      </c>
      <c r="I4" s="7" t="s">
        <v>484</v>
      </c>
      <c r="J4" s="7" t="s">
        <v>485</v>
      </c>
      <c r="K4" s="7" t="s">
        <v>486</v>
      </c>
      <c r="L4" s="7" t="s">
        <v>487</v>
      </c>
      <c r="M4" s="12"/>
    </row>
    <row r="5" ht="30" customHeight="1" spans="1:12">
      <c r="A5" s="8" t="s">
        <v>488</v>
      </c>
      <c r="B5" s="8" t="s">
        <v>489</v>
      </c>
      <c r="C5" s="8">
        <v>22.82</v>
      </c>
      <c r="D5" s="9" t="s">
        <v>490</v>
      </c>
      <c r="E5" s="10" t="s">
        <v>491</v>
      </c>
      <c r="F5" s="10" t="s">
        <v>492</v>
      </c>
      <c r="G5" s="10" t="s">
        <v>493</v>
      </c>
      <c r="H5" s="10" t="s">
        <v>494</v>
      </c>
      <c r="I5" s="10" t="s">
        <v>495</v>
      </c>
      <c r="J5" s="10" t="s">
        <v>496</v>
      </c>
      <c r="K5" s="10" t="s">
        <v>497</v>
      </c>
      <c r="L5" s="10" t="s">
        <v>498</v>
      </c>
    </row>
    <row r="6" ht="40" customHeight="1" spans="1:12">
      <c r="A6" s="8"/>
      <c r="B6" s="8"/>
      <c r="C6" s="8"/>
      <c r="D6" s="9"/>
      <c r="E6" s="10" t="s">
        <v>491</v>
      </c>
      <c r="F6" s="10" t="s">
        <v>499</v>
      </c>
      <c r="G6" s="10" t="s">
        <v>500</v>
      </c>
      <c r="H6" s="10" t="s">
        <v>494</v>
      </c>
      <c r="I6" s="10" t="s">
        <v>495</v>
      </c>
      <c r="J6" s="10" t="s">
        <v>496</v>
      </c>
      <c r="K6" s="10" t="s">
        <v>497</v>
      </c>
      <c r="L6" s="10" t="s">
        <v>498</v>
      </c>
    </row>
    <row r="7" ht="54" customHeight="1" spans="1:12">
      <c r="A7" s="8" t="s">
        <v>501</v>
      </c>
      <c r="B7" s="8" t="s">
        <v>502</v>
      </c>
      <c r="C7" s="8">
        <v>14.25</v>
      </c>
      <c r="D7" s="9" t="s">
        <v>503</v>
      </c>
      <c r="E7" s="10" t="s">
        <v>491</v>
      </c>
      <c r="F7" s="10" t="s">
        <v>504</v>
      </c>
      <c r="G7" s="10" t="s">
        <v>505</v>
      </c>
      <c r="H7" s="10" t="s">
        <v>506</v>
      </c>
      <c r="I7" s="10" t="s">
        <v>507</v>
      </c>
      <c r="J7" s="10" t="s">
        <v>496</v>
      </c>
      <c r="K7" s="10" t="s">
        <v>508</v>
      </c>
      <c r="L7" s="10" t="s">
        <v>509</v>
      </c>
    </row>
    <row r="8" ht="49" customHeight="1" spans="1:12">
      <c r="A8" s="8"/>
      <c r="B8" s="8"/>
      <c r="C8" s="8"/>
      <c r="D8" s="9"/>
      <c r="E8" s="10" t="s">
        <v>510</v>
      </c>
      <c r="F8" s="10" t="s">
        <v>511</v>
      </c>
      <c r="G8" s="10" t="s">
        <v>512</v>
      </c>
      <c r="H8" s="10" t="s">
        <v>506</v>
      </c>
      <c r="I8" s="10" t="s">
        <v>495</v>
      </c>
      <c r="J8" s="10" t="s">
        <v>496</v>
      </c>
      <c r="K8" s="10" t="s">
        <v>508</v>
      </c>
      <c r="L8" s="10" t="s">
        <v>509</v>
      </c>
    </row>
    <row r="9" ht="15" customHeight="1" spans="1:12">
      <c r="A9" s="8"/>
      <c r="B9" s="8"/>
      <c r="C9" s="8"/>
      <c r="D9" s="9"/>
      <c r="E9" s="10" t="s">
        <v>510</v>
      </c>
      <c r="F9" s="10" t="s">
        <v>511</v>
      </c>
      <c r="G9" s="10" t="s">
        <v>513</v>
      </c>
      <c r="H9" s="10" t="s">
        <v>494</v>
      </c>
      <c r="I9" s="10" t="s">
        <v>495</v>
      </c>
      <c r="J9" s="10" t="s">
        <v>496</v>
      </c>
      <c r="K9" s="10" t="s">
        <v>508</v>
      </c>
      <c r="L9" s="10" t="s">
        <v>498</v>
      </c>
    </row>
    <row r="10" ht="33" customHeight="1" spans="1:12">
      <c r="A10" s="8"/>
      <c r="B10" s="8"/>
      <c r="C10" s="8"/>
      <c r="D10" s="9"/>
      <c r="E10" s="10" t="s">
        <v>491</v>
      </c>
      <c r="F10" s="10" t="s">
        <v>492</v>
      </c>
      <c r="G10" s="10" t="s">
        <v>514</v>
      </c>
      <c r="H10" s="10" t="s">
        <v>506</v>
      </c>
      <c r="I10" s="10" t="s">
        <v>427</v>
      </c>
      <c r="J10" s="10" t="s">
        <v>515</v>
      </c>
      <c r="K10" s="10" t="s">
        <v>508</v>
      </c>
      <c r="L10" s="10" t="s">
        <v>509</v>
      </c>
    </row>
    <row r="11" ht="45" spans="1:12">
      <c r="A11" s="8" t="s">
        <v>488</v>
      </c>
      <c r="B11" s="8"/>
      <c r="C11" s="8">
        <v>14.25</v>
      </c>
      <c r="D11" s="9" t="s">
        <v>503</v>
      </c>
      <c r="E11" s="10" t="s">
        <v>491</v>
      </c>
      <c r="F11" s="10" t="s">
        <v>504</v>
      </c>
      <c r="G11" s="10" t="s">
        <v>505</v>
      </c>
      <c r="H11" s="10" t="s">
        <v>506</v>
      </c>
      <c r="I11" s="10" t="s">
        <v>507</v>
      </c>
      <c r="J11" s="10" t="s">
        <v>496</v>
      </c>
      <c r="K11" s="10" t="s">
        <v>508</v>
      </c>
      <c r="L11" s="10" t="s">
        <v>509</v>
      </c>
    </row>
    <row r="12" spans="1:12">
      <c r="A12" s="8"/>
      <c r="B12" s="8"/>
      <c r="C12" s="8"/>
      <c r="D12" s="9"/>
      <c r="E12" s="10" t="s">
        <v>510</v>
      </c>
      <c r="F12" s="10" t="s">
        <v>511</v>
      </c>
      <c r="G12" s="10" t="s">
        <v>513</v>
      </c>
      <c r="H12" s="10" t="s">
        <v>494</v>
      </c>
      <c r="I12" s="10" t="s">
        <v>495</v>
      </c>
      <c r="J12" s="10" t="s">
        <v>496</v>
      </c>
      <c r="K12" s="10" t="s">
        <v>508</v>
      </c>
      <c r="L12" s="10" t="s">
        <v>498</v>
      </c>
    </row>
    <row r="13" ht="54" customHeight="1" spans="1:12">
      <c r="A13" s="8"/>
      <c r="B13" s="8"/>
      <c r="C13" s="8"/>
      <c r="D13" s="9"/>
      <c r="E13" s="10" t="s">
        <v>510</v>
      </c>
      <c r="F13" s="10" t="s">
        <v>511</v>
      </c>
      <c r="G13" s="10" t="s">
        <v>512</v>
      </c>
      <c r="H13" s="10" t="s">
        <v>506</v>
      </c>
      <c r="I13" s="10" t="s">
        <v>495</v>
      </c>
      <c r="J13" s="10" t="s">
        <v>496</v>
      </c>
      <c r="K13" s="10" t="s">
        <v>508</v>
      </c>
      <c r="L13" s="10" t="s">
        <v>509</v>
      </c>
    </row>
    <row r="14" ht="18" customHeight="1" spans="1:12">
      <c r="A14" s="8"/>
      <c r="B14" s="8"/>
      <c r="C14" s="8"/>
      <c r="D14" s="9"/>
      <c r="E14" s="10" t="s">
        <v>491</v>
      </c>
      <c r="F14" s="10" t="s">
        <v>492</v>
      </c>
      <c r="G14" s="10" t="s">
        <v>514</v>
      </c>
      <c r="H14" s="10" t="s">
        <v>506</v>
      </c>
      <c r="I14" s="10" t="s">
        <v>427</v>
      </c>
      <c r="J14" s="10" t="s">
        <v>515</v>
      </c>
      <c r="K14" s="10" t="s">
        <v>508</v>
      </c>
      <c r="L14" s="10" t="s">
        <v>509</v>
      </c>
    </row>
    <row r="15" ht="16" customHeight="1" spans="1:12">
      <c r="A15" s="8" t="s">
        <v>501</v>
      </c>
      <c r="B15" s="8" t="s">
        <v>516</v>
      </c>
      <c r="C15" s="8">
        <v>104.5</v>
      </c>
      <c r="D15" s="9" t="s">
        <v>503</v>
      </c>
      <c r="E15" s="10" t="s">
        <v>491</v>
      </c>
      <c r="F15" s="10" t="s">
        <v>492</v>
      </c>
      <c r="G15" s="10" t="s">
        <v>514</v>
      </c>
      <c r="H15" s="10" t="s">
        <v>506</v>
      </c>
      <c r="I15" s="10" t="s">
        <v>427</v>
      </c>
      <c r="J15" s="10" t="s">
        <v>515</v>
      </c>
      <c r="K15" s="10" t="s">
        <v>508</v>
      </c>
      <c r="L15" s="10" t="s">
        <v>509</v>
      </c>
    </row>
    <row r="16" ht="19" customHeight="1" spans="1:12">
      <c r="A16" s="8"/>
      <c r="B16" s="8"/>
      <c r="C16" s="8"/>
      <c r="D16" s="9"/>
      <c r="E16" s="10" t="s">
        <v>510</v>
      </c>
      <c r="F16" s="10" t="s">
        <v>511</v>
      </c>
      <c r="G16" s="10" t="s">
        <v>513</v>
      </c>
      <c r="H16" s="10" t="s">
        <v>494</v>
      </c>
      <c r="I16" s="10" t="s">
        <v>495</v>
      </c>
      <c r="J16" s="10" t="s">
        <v>496</v>
      </c>
      <c r="K16" s="10" t="s">
        <v>508</v>
      </c>
      <c r="L16" s="10" t="s">
        <v>498</v>
      </c>
    </row>
    <row r="17" ht="45" spans="1:12">
      <c r="A17" s="8"/>
      <c r="B17" s="8"/>
      <c r="C17" s="8"/>
      <c r="D17" s="9"/>
      <c r="E17" s="10" t="s">
        <v>510</v>
      </c>
      <c r="F17" s="10" t="s">
        <v>511</v>
      </c>
      <c r="G17" s="10" t="s">
        <v>512</v>
      </c>
      <c r="H17" s="10" t="s">
        <v>506</v>
      </c>
      <c r="I17" s="10" t="s">
        <v>495</v>
      </c>
      <c r="J17" s="10" t="s">
        <v>496</v>
      </c>
      <c r="K17" s="10" t="s">
        <v>508</v>
      </c>
      <c r="L17" s="10" t="s">
        <v>509</v>
      </c>
    </row>
    <row r="18" ht="45" spans="1:12">
      <c r="A18" s="8"/>
      <c r="B18" s="8"/>
      <c r="C18" s="8"/>
      <c r="D18" s="9"/>
      <c r="E18" s="10" t="s">
        <v>491</v>
      </c>
      <c r="F18" s="10" t="s">
        <v>504</v>
      </c>
      <c r="G18" s="10" t="s">
        <v>505</v>
      </c>
      <c r="H18" s="10" t="s">
        <v>506</v>
      </c>
      <c r="I18" s="10" t="s">
        <v>507</v>
      </c>
      <c r="J18" s="10" t="s">
        <v>496</v>
      </c>
      <c r="K18" s="10" t="s">
        <v>508</v>
      </c>
      <c r="L18" s="10" t="s">
        <v>509</v>
      </c>
    </row>
    <row r="19" ht="23" customHeight="1" spans="1:12">
      <c r="A19" s="8" t="s">
        <v>488</v>
      </c>
      <c r="B19" s="8"/>
      <c r="C19" s="8">
        <v>193.8</v>
      </c>
      <c r="D19" s="9" t="s">
        <v>503</v>
      </c>
      <c r="E19" s="10" t="s">
        <v>491</v>
      </c>
      <c r="F19" s="10" t="s">
        <v>492</v>
      </c>
      <c r="G19" s="10" t="s">
        <v>514</v>
      </c>
      <c r="H19" s="10" t="s">
        <v>506</v>
      </c>
      <c r="I19" s="10" t="s">
        <v>427</v>
      </c>
      <c r="J19" s="10" t="s">
        <v>515</v>
      </c>
      <c r="K19" s="10" t="s">
        <v>508</v>
      </c>
      <c r="L19" s="10" t="s">
        <v>509</v>
      </c>
    </row>
    <row r="20" ht="51" customHeight="1" spans="1:12">
      <c r="A20" s="8"/>
      <c r="B20" s="8"/>
      <c r="C20" s="8"/>
      <c r="D20" s="9"/>
      <c r="E20" s="10" t="s">
        <v>510</v>
      </c>
      <c r="F20" s="10" t="s">
        <v>511</v>
      </c>
      <c r="G20" s="10" t="s">
        <v>512</v>
      </c>
      <c r="H20" s="10" t="s">
        <v>506</v>
      </c>
      <c r="I20" s="10" t="s">
        <v>495</v>
      </c>
      <c r="J20" s="10" t="s">
        <v>496</v>
      </c>
      <c r="K20" s="10" t="s">
        <v>508</v>
      </c>
      <c r="L20" s="10" t="s">
        <v>509</v>
      </c>
    </row>
    <row r="21" ht="45" spans="1:12">
      <c r="A21" s="8"/>
      <c r="B21" s="8"/>
      <c r="C21" s="8"/>
      <c r="D21" s="9"/>
      <c r="E21" s="10" t="s">
        <v>491</v>
      </c>
      <c r="F21" s="10" t="s">
        <v>504</v>
      </c>
      <c r="G21" s="10" t="s">
        <v>505</v>
      </c>
      <c r="H21" s="10" t="s">
        <v>506</v>
      </c>
      <c r="I21" s="10" t="s">
        <v>507</v>
      </c>
      <c r="J21" s="10" t="s">
        <v>496</v>
      </c>
      <c r="K21" s="10" t="s">
        <v>508</v>
      </c>
      <c r="L21" s="10" t="s">
        <v>509</v>
      </c>
    </row>
    <row r="22" ht="16" customHeight="1" spans="1:12">
      <c r="A22" s="8"/>
      <c r="B22" s="8"/>
      <c r="C22" s="8"/>
      <c r="D22" s="9"/>
      <c r="E22" s="10" t="s">
        <v>510</v>
      </c>
      <c r="F22" s="10" t="s">
        <v>511</v>
      </c>
      <c r="G22" s="10" t="s">
        <v>513</v>
      </c>
      <c r="H22" s="10" t="s">
        <v>494</v>
      </c>
      <c r="I22" s="10" t="s">
        <v>495</v>
      </c>
      <c r="J22" s="10" t="s">
        <v>496</v>
      </c>
      <c r="K22" s="10" t="s">
        <v>508</v>
      </c>
      <c r="L22" s="10" t="s">
        <v>498</v>
      </c>
    </row>
    <row r="30" spans="4:4">
      <c r="D30" s="11"/>
    </row>
  </sheetData>
  <mergeCells count="20">
    <mergeCell ref="A2:L2"/>
    <mergeCell ref="A3:D3"/>
    <mergeCell ref="A5:A6"/>
    <mergeCell ref="A7:A10"/>
    <mergeCell ref="A11:A14"/>
    <mergeCell ref="A15:A18"/>
    <mergeCell ref="A19:A22"/>
    <mergeCell ref="B5:B6"/>
    <mergeCell ref="B7:B14"/>
    <mergeCell ref="B15:B22"/>
    <mergeCell ref="C5:C6"/>
    <mergeCell ref="C7:C10"/>
    <mergeCell ref="C11:C14"/>
    <mergeCell ref="C15:C18"/>
    <mergeCell ref="C19:C22"/>
    <mergeCell ref="D5:D6"/>
    <mergeCell ref="D7:D10"/>
    <mergeCell ref="D11:D14"/>
    <mergeCell ref="D15:D18"/>
    <mergeCell ref="D19:D22"/>
  </mergeCells>
  <pageMargins left="0.7" right="0.7" top="0.75" bottom="0.75" header="0.3" footer="0.3"/>
  <pageSetup paperSize="9" scale="5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topLeftCell="A4" workbookViewId="0">
      <selection activeCell="D18" sqref="D18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144"/>
      <c r="B1" s="144"/>
      <c r="C1" s="144"/>
      <c r="D1" s="20" t="s">
        <v>3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</row>
    <row r="2" customHeight="1" spans="1:31">
      <c r="A2" s="17" t="s">
        <v>4</v>
      </c>
      <c r="B2" s="17"/>
      <c r="C2" s="17"/>
      <c r="D2" s="17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</row>
    <row r="3" customHeight="1" spans="1:31">
      <c r="A3" s="145" t="s">
        <v>5</v>
      </c>
      <c r="B3" s="146"/>
      <c r="C3" s="53"/>
      <c r="D3" s="20" t="s">
        <v>6</v>
      </c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</row>
    <row r="4" ht="15" customHeight="1" spans="1:31">
      <c r="A4" s="147" t="s">
        <v>7</v>
      </c>
      <c r="B4" s="148"/>
      <c r="C4" s="147" t="s">
        <v>8</v>
      </c>
      <c r="D4" s="148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</row>
    <row r="5" ht="15" customHeight="1" spans="1:31">
      <c r="A5" s="150" t="s">
        <v>9</v>
      </c>
      <c r="B5" s="151" t="s">
        <v>10</v>
      </c>
      <c r="C5" s="150" t="s">
        <v>9</v>
      </c>
      <c r="D5" s="151" t="s">
        <v>10</v>
      </c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</row>
    <row r="6" ht="15" customHeight="1" spans="1:31">
      <c r="A6" s="154" t="s">
        <v>11</v>
      </c>
      <c r="B6" s="245">
        <v>25000705.02</v>
      </c>
      <c r="C6" s="177" t="s">
        <v>12</v>
      </c>
      <c r="D6" s="246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</row>
    <row r="7" ht="15" customHeight="1" spans="1:31">
      <c r="A7" s="154" t="s">
        <v>13</v>
      </c>
      <c r="B7" s="245"/>
      <c r="C7" s="177" t="s">
        <v>14</v>
      </c>
      <c r="D7" s="246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</row>
    <row r="8" ht="15" customHeight="1" spans="1:31">
      <c r="A8" s="154" t="s">
        <v>15</v>
      </c>
      <c r="B8" s="245" t="s">
        <v>16</v>
      </c>
      <c r="C8" s="177" t="s">
        <v>17</v>
      </c>
      <c r="D8" s="246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</row>
    <row r="9" ht="15" customHeight="1" spans="1:31">
      <c r="A9" s="154" t="s">
        <v>18</v>
      </c>
      <c r="B9" s="245"/>
      <c r="C9" s="177" t="s">
        <v>19</v>
      </c>
      <c r="D9" s="246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</row>
    <row r="10" ht="15" customHeight="1" spans="1:31">
      <c r="A10" s="154" t="s">
        <v>20</v>
      </c>
      <c r="B10" s="245" t="s">
        <v>16</v>
      </c>
      <c r="C10" s="177" t="s">
        <v>21</v>
      </c>
      <c r="D10" s="246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</row>
    <row r="11" ht="15" customHeight="1" spans="1:31">
      <c r="A11" s="154" t="s">
        <v>22</v>
      </c>
      <c r="B11" s="245" t="s">
        <v>16</v>
      </c>
      <c r="C11" s="177" t="s">
        <v>23</v>
      </c>
      <c r="D11" s="246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</row>
    <row r="12" ht="15" customHeight="1" spans="1:31">
      <c r="A12" s="154"/>
      <c r="B12" s="245"/>
      <c r="C12" s="177" t="s">
        <v>24</v>
      </c>
      <c r="D12" s="246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</row>
    <row r="13" ht="15" customHeight="1" spans="1:31">
      <c r="A13" s="165"/>
      <c r="B13" s="245"/>
      <c r="C13" s="177" t="s">
        <v>25</v>
      </c>
      <c r="D13" s="246">
        <v>3377657.52</v>
      </c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</row>
    <row r="14" ht="15" customHeight="1" spans="1:31">
      <c r="A14" s="165"/>
      <c r="B14" s="245"/>
      <c r="C14" s="177" t="s">
        <v>26</v>
      </c>
      <c r="D14" s="246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</row>
    <row r="15" ht="15" customHeight="1" spans="1:31">
      <c r="A15" s="165"/>
      <c r="B15" s="247"/>
      <c r="C15" s="177" t="s">
        <v>27</v>
      </c>
      <c r="D15" s="246">
        <v>1359649.93</v>
      </c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</row>
    <row r="16" ht="15" customHeight="1" spans="1:31">
      <c r="A16" s="165"/>
      <c r="B16" s="178"/>
      <c r="C16" s="177" t="s">
        <v>28</v>
      </c>
      <c r="D16" s="246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</row>
    <row r="17" ht="15" customHeight="1" spans="1:31">
      <c r="A17" s="165"/>
      <c r="B17" s="178"/>
      <c r="C17" s="177" t="s">
        <v>29</v>
      </c>
      <c r="D17" s="246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</row>
    <row r="18" ht="15" customHeight="1" spans="1:31">
      <c r="A18" s="165"/>
      <c r="B18" s="178"/>
      <c r="C18" s="177" t="s">
        <v>30</v>
      </c>
      <c r="D18" s="246">
        <v>18018313.25</v>
      </c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</row>
    <row r="19" ht="15" customHeight="1" spans="1:31">
      <c r="A19" s="165"/>
      <c r="B19" s="178"/>
      <c r="C19" s="177" t="s">
        <v>31</v>
      </c>
      <c r="D19" s="246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</row>
    <row r="20" ht="15" customHeight="1" spans="1:31">
      <c r="A20" s="165"/>
      <c r="B20" s="178"/>
      <c r="C20" s="177" t="s">
        <v>32</v>
      </c>
      <c r="D20" s="246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</row>
    <row r="21" ht="15" customHeight="1" spans="1:31">
      <c r="A21" s="165"/>
      <c r="B21" s="178"/>
      <c r="C21" s="177" t="s">
        <v>33</v>
      </c>
      <c r="D21" s="246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</row>
    <row r="22" ht="15" customHeight="1" spans="1:31">
      <c r="A22" s="165"/>
      <c r="B22" s="178"/>
      <c r="C22" s="177" t="s">
        <v>34</v>
      </c>
      <c r="D22" s="246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</row>
    <row r="23" ht="15" customHeight="1" spans="1:31">
      <c r="A23" s="165"/>
      <c r="B23" s="178"/>
      <c r="C23" s="177" t="s">
        <v>35</v>
      </c>
      <c r="D23" s="246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</row>
    <row r="24" ht="15" customHeight="1" spans="1:31">
      <c r="A24" s="165"/>
      <c r="B24" s="178"/>
      <c r="C24" s="177" t="s">
        <v>36</v>
      </c>
      <c r="D24" s="246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</row>
    <row r="25" ht="15" customHeight="1" spans="1:31">
      <c r="A25" s="165"/>
      <c r="B25" s="178"/>
      <c r="C25" s="177" t="s">
        <v>37</v>
      </c>
      <c r="D25" s="246">
        <v>2245084.32</v>
      </c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</row>
    <row r="26" ht="15" customHeight="1" spans="1:31">
      <c r="A26" s="154"/>
      <c r="B26" s="178"/>
      <c r="C26" s="177" t="s">
        <v>38</v>
      </c>
      <c r="D26" s="246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</row>
    <row r="27" ht="15" customHeight="1" spans="1:31">
      <c r="A27" s="154"/>
      <c r="B27" s="178"/>
      <c r="C27" s="177" t="s">
        <v>39</v>
      </c>
      <c r="D27" s="246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</row>
    <row r="28" ht="15" customHeight="1" spans="1:31">
      <c r="A28" s="154"/>
      <c r="B28" s="178"/>
      <c r="C28" s="177" t="s">
        <v>40</v>
      </c>
      <c r="D28" s="246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</row>
    <row r="29" ht="15" customHeight="1" spans="1:31">
      <c r="A29" s="154"/>
      <c r="B29" s="178"/>
      <c r="C29" s="177" t="s">
        <v>41</v>
      </c>
      <c r="D29" s="246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</row>
    <row r="30" ht="15" customHeight="1" spans="1:31">
      <c r="A30" s="154"/>
      <c r="B30" s="178"/>
      <c r="C30" s="177" t="s">
        <v>42</v>
      </c>
      <c r="D30" s="246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</row>
    <row r="31" ht="15" customHeight="1" spans="1:31">
      <c r="A31" s="154"/>
      <c r="B31" s="178"/>
      <c r="C31" s="177" t="s">
        <v>43</v>
      </c>
      <c r="D31" s="246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</row>
    <row r="32" ht="15" customHeight="1" spans="1:31">
      <c r="A32" s="154"/>
      <c r="B32" s="178"/>
      <c r="C32" s="177" t="s">
        <v>44</v>
      </c>
      <c r="D32" s="246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</row>
    <row r="33" ht="15" customHeight="1" spans="1:31">
      <c r="A33" s="154"/>
      <c r="B33" s="178"/>
      <c r="C33" s="177" t="s">
        <v>45</v>
      </c>
      <c r="D33" s="246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</row>
    <row r="34" ht="15" customHeight="1" spans="1:31">
      <c r="A34" s="154"/>
      <c r="B34" s="178"/>
      <c r="C34" s="177" t="s">
        <v>46</v>
      </c>
      <c r="D34" s="246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</row>
    <row r="35" ht="15" customHeight="1" spans="1:31">
      <c r="A35" s="154"/>
      <c r="B35" s="178"/>
      <c r="C35" s="177" t="s">
        <v>47</v>
      </c>
      <c r="D35" s="248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</row>
    <row r="36" ht="15" customHeight="1" spans="1:31">
      <c r="A36" s="170" t="s">
        <v>48</v>
      </c>
      <c r="B36" s="249">
        <f>SUM(B6:B34)</f>
        <v>25000705.02</v>
      </c>
      <c r="C36" s="172" t="s">
        <v>49</v>
      </c>
      <c r="D36" s="248">
        <f>SUM(D6:D34)</f>
        <v>25000705.02</v>
      </c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</row>
    <row r="37" ht="15" customHeight="1" spans="1:31">
      <c r="A37" s="154" t="s">
        <v>50</v>
      </c>
      <c r="B37" s="178"/>
      <c r="C37" s="177" t="s">
        <v>51</v>
      </c>
      <c r="D37" s="246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</row>
    <row r="38" ht="15" customHeight="1" spans="1:31">
      <c r="A38" s="154" t="s">
        <v>52</v>
      </c>
      <c r="B38" s="178" t="s">
        <v>53</v>
      </c>
      <c r="C38" s="177" t="s">
        <v>54</v>
      </c>
      <c r="D38" s="246"/>
      <c r="E38" s="194"/>
      <c r="F38" s="194"/>
      <c r="G38" s="250" t="s">
        <v>55</v>
      </c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</row>
    <row r="39" ht="15" customHeight="1" spans="1:31">
      <c r="A39" s="154"/>
      <c r="B39" s="178"/>
      <c r="C39" s="177" t="s">
        <v>56</v>
      </c>
      <c r="D39" s="246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</row>
    <row r="40" ht="15" customHeight="1" spans="1:31">
      <c r="A40" s="154"/>
      <c r="B40" s="251"/>
      <c r="C40" s="177"/>
      <c r="D40" s="248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</row>
    <row r="41" ht="15" customHeight="1" spans="1:31">
      <c r="A41" s="170" t="s">
        <v>57</v>
      </c>
      <c r="B41" s="252">
        <f>SUM(B36:B38)</f>
        <v>25000705.02</v>
      </c>
      <c r="C41" s="172" t="s">
        <v>58</v>
      </c>
      <c r="D41" s="248">
        <f>SUM(D36,D37,D39)</f>
        <v>25000705.02</v>
      </c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</row>
    <row r="42" customHeight="1" spans="1:31">
      <c r="A42" s="191"/>
      <c r="B42" s="253"/>
      <c r="C42" s="193"/>
      <c r="D42" s="25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</row>
    <row r="43" ht="11.25" spans="2:2">
      <c r="B43" s="50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0011920929" right="0.393750011920929" top="0.787500023841858" bottom="0.393750011920929" header="0" footer="0"/>
  <pageSetup paperSize="9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4"/>
  <sheetViews>
    <sheetView showGridLines="0" showZeros="0" workbookViewId="0">
      <selection activeCell="I19" sqref="I19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21.1666666666667" customWidth="1"/>
    <col min="7" max="7" width="15.5" customWidth="1"/>
    <col min="8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27"/>
      <c r="T1" s="137" t="s">
        <v>59</v>
      </c>
    </row>
    <row r="2" ht="20.1" customHeight="1" spans="1:20">
      <c r="A2" s="17" t="s">
        <v>60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0.1" customHeight="1" spans="1:20">
      <c r="A3" s="224" t="s">
        <v>61</v>
      </c>
      <c r="B3" s="224"/>
      <c r="C3" s="224" t="s">
        <v>62</v>
      </c>
      <c r="D3" s="224"/>
      <c r="E3" s="18"/>
      <c r="F3" s="56"/>
      <c r="G3" s="56"/>
      <c r="H3" s="56"/>
      <c r="I3" s="56"/>
      <c r="J3" s="112"/>
      <c r="K3" s="112"/>
      <c r="L3" s="112"/>
      <c r="M3" s="112"/>
      <c r="N3" s="112"/>
      <c r="O3" s="112"/>
      <c r="P3" s="112"/>
      <c r="Q3" s="112"/>
      <c r="R3" s="112"/>
      <c r="S3" s="47"/>
      <c r="T3" s="20" t="s">
        <v>6</v>
      </c>
    </row>
    <row r="4" ht="20.1" customHeight="1" spans="1:20">
      <c r="A4" s="21" t="s">
        <v>63</v>
      </c>
      <c r="B4" s="22"/>
      <c r="C4" s="22"/>
      <c r="D4" s="22"/>
      <c r="E4" s="23"/>
      <c r="F4" s="104" t="s">
        <v>64</v>
      </c>
      <c r="G4" s="57" t="s">
        <v>65</v>
      </c>
      <c r="H4" s="133" t="s">
        <v>66</v>
      </c>
      <c r="I4" s="142"/>
      <c r="J4" s="134"/>
      <c r="K4" s="104" t="s">
        <v>67</v>
      </c>
      <c r="L4" s="28"/>
      <c r="M4" s="231" t="s">
        <v>68</v>
      </c>
      <c r="N4" s="232" t="s">
        <v>69</v>
      </c>
      <c r="O4" s="233"/>
      <c r="P4" s="233"/>
      <c r="Q4" s="233"/>
      <c r="R4" s="242"/>
      <c r="S4" s="104" t="s">
        <v>70</v>
      </c>
      <c r="T4" s="28" t="s">
        <v>71</v>
      </c>
    </row>
    <row r="5" ht="20.1" customHeight="1" spans="1:20">
      <c r="A5" s="21" t="s">
        <v>72</v>
      </c>
      <c r="B5" s="22"/>
      <c r="C5" s="23"/>
      <c r="D5" s="106" t="s">
        <v>73</v>
      </c>
      <c r="E5" s="27" t="s">
        <v>74</v>
      </c>
      <c r="F5" s="28"/>
      <c r="G5" s="57"/>
      <c r="H5" s="225" t="s">
        <v>66</v>
      </c>
      <c r="I5" s="225" t="s">
        <v>75</v>
      </c>
      <c r="J5" s="225" t="s">
        <v>76</v>
      </c>
      <c r="K5" s="234" t="s">
        <v>77</v>
      </c>
      <c r="L5" s="28" t="s">
        <v>78</v>
      </c>
      <c r="M5" s="235"/>
      <c r="N5" s="236" t="s">
        <v>79</v>
      </c>
      <c r="O5" s="236" t="s">
        <v>80</v>
      </c>
      <c r="P5" s="236" t="s">
        <v>81</v>
      </c>
      <c r="Q5" s="236" t="s">
        <v>82</v>
      </c>
      <c r="R5" s="236" t="s">
        <v>83</v>
      </c>
      <c r="S5" s="28"/>
      <c r="T5" s="28"/>
    </row>
    <row r="6" ht="30.75" customHeight="1" spans="1:20">
      <c r="A6" s="30" t="s">
        <v>84</v>
      </c>
      <c r="B6" s="29" t="s">
        <v>85</v>
      </c>
      <c r="C6" s="31" t="s">
        <v>86</v>
      </c>
      <c r="D6" s="33"/>
      <c r="E6" s="33"/>
      <c r="F6" s="34"/>
      <c r="G6" s="33"/>
      <c r="H6" s="226"/>
      <c r="I6" s="226"/>
      <c r="J6" s="226"/>
      <c r="K6" s="237"/>
      <c r="L6" s="34"/>
      <c r="M6" s="238"/>
      <c r="N6" s="34"/>
      <c r="O6" s="34"/>
      <c r="P6" s="34"/>
      <c r="Q6" s="34"/>
      <c r="R6" s="34"/>
      <c r="S6" s="34"/>
      <c r="T6" s="34"/>
    </row>
    <row r="7" ht="20.1" customHeight="1" spans="1:20">
      <c r="A7" s="83"/>
      <c r="B7" s="83"/>
      <c r="C7" s="83"/>
      <c r="D7" s="36" t="s">
        <v>87</v>
      </c>
      <c r="E7" s="36" t="s">
        <v>88</v>
      </c>
      <c r="F7" s="227">
        <f>SUM(F8:F15)</f>
        <v>25000705.02</v>
      </c>
      <c r="G7" s="228"/>
      <c r="H7" s="229">
        <f>SUM(H8:H15)</f>
        <v>25000705.02</v>
      </c>
      <c r="I7" s="228"/>
      <c r="J7" s="86" t="s">
        <v>16</v>
      </c>
      <c r="K7" s="239"/>
      <c r="L7" s="240" t="s">
        <v>16</v>
      </c>
      <c r="M7" s="240" t="s">
        <v>16</v>
      </c>
      <c r="N7" s="119" t="s">
        <v>16</v>
      </c>
      <c r="O7" s="239" t="s">
        <v>16</v>
      </c>
      <c r="P7" s="240"/>
      <c r="Q7" s="240"/>
      <c r="R7" s="243"/>
      <c r="S7" s="244" t="s">
        <v>16</v>
      </c>
      <c r="T7" s="244"/>
    </row>
    <row r="8" ht="20.1" customHeight="1" spans="1:20">
      <c r="A8" s="36" t="s">
        <v>89</v>
      </c>
      <c r="B8" s="36" t="s">
        <v>90</v>
      </c>
      <c r="C8" s="36" t="s">
        <v>90</v>
      </c>
      <c r="D8" s="36" t="s">
        <v>91</v>
      </c>
      <c r="E8" s="36" t="s">
        <v>92</v>
      </c>
      <c r="F8" s="122">
        <f>H8</f>
        <v>2253488.48</v>
      </c>
      <c r="G8" s="122"/>
      <c r="H8" s="122">
        <v>2253488.48</v>
      </c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</row>
    <row r="9" ht="20.1" customHeight="1" spans="1:20">
      <c r="A9" s="36" t="s">
        <v>89</v>
      </c>
      <c r="B9" s="36" t="s">
        <v>90</v>
      </c>
      <c r="C9" s="36" t="s">
        <v>93</v>
      </c>
      <c r="D9" s="36" t="s">
        <v>91</v>
      </c>
      <c r="E9" s="36" t="s">
        <v>94</v>
      </c>
      <c r="F9" s="122">
        <f t="shared" ref="F9:F15" si="0">H9</f>
        <v>1124169.04</v>
      </c>
      <c r="G9" s="122"/>
      <c r="H9" s="122">
        <v>1124169.04</v>
      </c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</row>
    <row r="10" ht="20.1" customHeight="1" spans="1:20">
      <c r="A10" s="36" t="s">
        <v>95</v>
      </c>
      <c r="B10" s="36" t="s">
        <v>96</v>
      </c>
      <c r="C10" s="36" t="s">
        <v>97</v>
      </c>
      <c r="D10" s="36" t="s">
        <v>91</v>
      </c>
      <c r="E10" s="36" t="s">
        <v>98</v>
      </c>
      <c r="F10" s="122">
        <f t="shared" si="0"/>
        <v>361227.02</v>
      </c>
      <c r="G10" s="122"/>
      <c r="H10" s="122">
        <v>361227.02</v>
      </c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</row>
    <row r="11" ht="20.1" customHeight="1" spans="1:20">
      <c r="A11" s="36" t="s">
        <v>95</v>
      </c>
      <c r="B11" s="36" t="s">
        <v>96</v>
      </c>
      <c r="C11" s="36" t="s">
        <v>99</v>
      </c>
      <c r="D11" s="36" t="s">
        <v>91</v>
      </c>
      <c r="E11" s="36" t="s">
        <v>100</v>
      </c>
      <c r="F11" s="122">
        <f t="shared" si="0"/>
        <v>624674.19</v>
      </c>
      <c r="G11" s="122"/>
      <c r="H11" s="122">
        <v>624674.19</v>
      </c>
      <c r="I11" s="122"/>
      <c r="J11" s="122"/>
      <c r="K11" s="122"/>
      <c r="L11" s="122"/>
      <c r="M11" s="122"/>
      <c r="N11" s="123"/>
      <c r="O11" s="122"/>
      <c r="P11" s="122"/>
      <c r="Q11" s="122"/>
      <c r="R11" s="122"/>
      <c r="S11" s="122"/>
      <c r="T11" s="123"/>
    </row>
    <row r="12" ht="20.1" customHeight="1" spans="1:20">
      <c r="A12" s="36" t="s">
        <v>95</v>
      </c>
      <c r="B12" s="36" t="s">
        <v>96</v>
      </c>
      <c r="C12" s="36" t="s">
        <v>101</v>
      </c>
      <c r="D12" s="36" t="s">
        <v>91</v>
      </c>
      <c r="E12" s="36" t="s">
        <v>102</v>
      </c>
      <c r="F12" s="122">
        <f t="shared" si="0"/>
        <v>373748.72</v>
      </c>
      <c r="G12" s="122"/>
      <c r="H12" s="122">
        <v>373748.72</v>
      </c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3"/>
    </row>
    <row r="13" ht="20.1" customHeight="1" spans="1:20">
      <c r="A13" s="36" t="s">
        <v>103</v>
      </c>
      <c r="B13" s="36" t="s">
        <v>97</v>
      </c>
      <c r="C13" s="36" t="s">
        <v>97</v>
      </c>
      <c r="D13" s="36" t="s">
        <v>91</v>
      </c>
      <c r="E13" s="36" t="s">
        <v>104</v>
      </c>
      <c r="F13" s="122">
        <f t="shared" si="0"/>
        <v>6509183.19</v>
      </c>
      <c r="G13" s="122"/>
      <c r="H13" s="122">
        <v>6509183.19</v>
      </c>
      <c r="I13" s="122"/>
      <c r="J13" s="122"/>
      <c r="K13" s="123"/>
      <c r="L13" s="122"/>
      <c r="M13" s="122"/>
      <c r="N13" s="122"/>
      <c r="O13" s="122"/>
      <c r="P13" s="122"/>
      <c r="Q13" s="123"/>
      <c r="R13" s="122"/>
      <c r="S13" s="122"/>
      <c r="T13" s="123"/>
    </row>
    <row r="14" ht="20.1" customHeight="1" spans="1:20">
      <c r="A14" s="36" t="s">
        <v>103</v>
      </c>
      <c r="B14" s="36" t="s">
        <v>97</v>
      </c>
      <c r="C14" s="36" t="s">
        <v>105</v>
      </c>
      <c r="D14" s="36" t="s">
        <v>91</v>
      </c>
      <c r="E14" s="36" t="s">
        <v>106</v>
      </c>
      <c r="F14" s="122">
        <f t="shared" si="0"/>
        <v>11509130.06</v>
      </c>
      <c r="G14" s="123"/>
      <c r="H14" s="122">
        <v>11509130.06</v>
      </c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3"/>
    </row>
    <row r="15" ht="20.1" customHeight="1" spans="1:20">
      <c r="A15" s="36" t="s">
        <v>107</v>
      </c>
      <c r="B15" s="36" t="s">
        <v>99</v>
      </c>
      <c r="C15" s="36" t="s">
        <v>97</v>
      </c>
      <c r="D15" s="36" t="s">
        <v>91</v>
      </c>
      <c r="E15" s="36" t="s">
        <v>108</v>
      </c>
      <c r="F15" s="122">
        <f t="shared" si="0"/>
        <v>2245084.32</v>
      </c>
      <c r="G15" s="123"/>
      <c r="H15" s="122">
        <v>2245084.32</v>
      </c>
      <c r="I15" s="122"/>
      <c r="J15" s="122"/>
      <c r="K15" s="122"/>
      <c r="L15" s="123"/>
      <c r="M15" s="122"/>
      <c r="N15" s="122"/>
      <c r="O15" s="122"/>
      <c r="P15" s="122"/>
      <c r="Q15" s="123"/>
      <c r="R15" s="122"/>
      <c r="S15" s="122"/>
      <c r="T15" s="123"/>
    </row>
    <row r="16" ht="20.1" customHeight="1" spans="1:20">
      <c r="A16" s="123"/>
      <c r="B16" s="122"/>
      <c r="C16" s="122"/>
      <c r="D16" s="123"/>
      <c r="E16" s="230"/>
      <c r="F16" s="123"/>
      <c r="G16" s="123"/>
      <c r="H16" s="123"/>
      <c r="I16" s="123"/>
      <c r="J16" s="123"/>
      <c r="K16" s="122"/>
      <c r="L16" s="123"/>
      <c r="M16" s="122"/>
      <c r="N16" s="122"/>
      <c r="O16" s="122"/>
      <c r="P16" s="122"/>
      <c r="Q16" s="122"/>
      <c r="R16" s="122"/>
      <c r="S16" s="123"/>
      <c r="T16" s="123"/>
    </row>
    <row r="17" ht="20.1" customHeight="1" spans="1:20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2"/>
      <c r="L17" s="122"/>
      <c r="M17" s="122"/>
      <c r="N17" s="123"/>
      <c r="O17" s="122"/>
      <c r="P17" s="122"/>
      <c r="Q17" s="122"/>
      <c r="R17" s="122"/>
      <c r="S17" s="123"/>
      <c r="T17" s="123"/>
    </row>
    <row r="18" ht="20.1" customHeight="1" spans="1:20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2"/>
      <c r="L18" s="122"/>
      <c r="M18" s="123"/>
      <c r="N18" s="123"/>
      <c r="O18" s="123"/>
      <c r="P18" s="122"/>
      <c r="Q18" s="122"/>
      <c r="R18" s="123"/>
      <c r="S18" s="123"/>
      <c r="T18" s="123"/>
    </row>
    <row r="19" ht="20.1" customHeight="1" spans="1:20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2"/>
      <c r="M19" s="123"/>
      <c r="N19" s="123"/>
      <c r="O19" s="123"/>
      <c r="P19" s="123"/>
      <c r="Q19" s="122"/>
      <c r="R19" s="123"/>
      <c r="S19" s="123"/>
      <c r="T19" s="123"/>
    </row>
    <row r="20" ht="20.1" customHeight="1" spans="1:20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2"/>
      <c r="M20" s="123"/>
      <c r="N20" s="123"/>
      <c r="O20" s="123"/>
      <c r="P20" s="123"/>
      <c r="Q20" s="123"/>
      <c r="R20" s="123"/>
      <c r="S20" s="123"/>
      <c r="T20" s="123"/>
    </row>
    <row r="21" ht="20.1" customHeight="1" spans="1:20">
      <c r="A21" s="49"/>
      <c r="B21" s="49"/>
      <c r="C21" s="49"/>
      <c r="D21" s="49"/>
      <c r="E21" s="49"/>
      <c r="F21" s="47"/>
      <c r="G21" s="51"/>
      <c r="H21" s="51"/>
      <c r="I21" s="47"/>
      <c r="J21" s="47"/>
      <c r="K21" s="51"/>
      <c r="L21" s="51"/>
      <c r="M21" s="51"/>
      <c r="N21" s="51"/>
      <c r="O21" s="47"/>
      <c r="P21" s="47"/>
      <c r="Q21" s="47"/>
      <c r="R21" s="51"/>
      <c r="S21" s="51"/>
      <c r="T21" s="51"/>
    </row>
    <row r="22" ht="20.1" customHeight="1" spans="1:20">
      <c r="A22" s="127"/>
      <c r="B22" s="127"/>
      <c r="C22" s="127"/>
      <c r="D22" s="127"/>
      <c r="E22" s="127"/>
      <c r="F22" s="127"/>
      <c r="G22" s="126"/>
      <c r="H22" s="126"/>
      <c r="I22" s="127"/>
      <c r="J22" s="127"/>
      <c r="K22" s="126"/>
      <c r="L22" s="126"/>
      <c r="M22" s="126"/>
      <c r="N22" s="241"/>
      <c r="O22" s="144"/>
      <c r="P22" s="127"/>
      <c r="Q22" s="127"/>
      <c r="R22" s="126"/>
      <c r="S22" s="126"/>
      <c r="T22" s="126"/>
    </row>
    <row r="23" ht="20.1" customHeight="1" spans="1:20">
      <c r="A23" s="126"/>
      <c r="B23" s="126"/>
      <c r="C23" s="126"/>
      <c r="D23" s="126"/>
      <c r="E23" s="126"/>
      <c r="F23" s="126"/>
      <c r="G23" s="126"/>
      <c r="H23" s="126"/>
      <c r="I23" s="127"/>
      <c r="J23" s="127"/>
      <c r="K23" s="126"/>
      <c r="L23" s="126"/>
      <c r="M23" s="126"/>
      <c r="N23" s="126"/>
      <c r="O23" s="127"/>
      <c r="P23" s="127"/>
      <c r="Q23" s="127"/>
      <c r="R23" s="126"/>
      <c r="S23" s="126"/>
      <c r="T23" s="126"/>
    </row>
    <row r="24" ht="20.1" customHeight="1" spans="1:20">
      <c r="A24" s="126"/>
      <c r="B24" s="126"/>
      <c r="C24" s="126"/>
      <c r="D24" s="126"/>
      <c r="E24" s="126"/>
      <c r="F24" s="126"/>
      <c r="G24" s="126"/>
      <c r="H24" s="126"/>
      <c r="I24" s="127"/>
      <c r="J24" s="127"/>
      <c r="K24" s="126"/>
      <c r="L24" s="126"/>
      <c r="M24" s="126"/>
      <c r="N24" s="126"/>
      <c r="O24" s="127"/>
      <c r="P24" s="127"/>
      <c r="Q24" s="127"/>
      <c r="R24" s="126"/>
      <c r="S24" s="126"/>
      <c r="T24" s="126"/>
    </row>
    <row r="25" ht="20.1" customHeight="1" spans="1:20">
      <c r="A25" s="126"/>
      <c r="B25" s="126"/>
      <c r="C25" s="126"/>
      <c r="D25" s="126"/>
      <c r="E25" s="126"/>
      <c r="F25" s="126"/>
      <c r="G25" s="126"/>
      <c r="H25" s="126"/>
      <c r="I25" s="127"/>
      <c r="J25" s="127"/>
      <c r="K25" s="126"/>
      <c r="L25" s="126"/>
      <c r="M25" s="126"/>
      <c r="N25" s="126"/>
      <c r="O25" s="127"/>
      <c r="P25" s="127"/>
      <c r="Q25" s="127"/>
      <c r="R25" s="126"/>
      <c r="S25" s="126"/>
      <c r="T25" s="126"/>
    </row>
    <row r="26" ht="20.1" customHeight="1" spans="1:20">
      <c r="A26" s="126"/>
      <c r="B26" s="126"/>
      <c r="C26" s="126"/>
      <c r="D26" s="126"/>
      <c r="E26" s="126"/>
      <c r="F26" s="126"/>
      <c r="G26" s="126"/>
      <c r="H26" s="126"/>
      <c r="I26" s="127"/>
      <c r="J26" s="127"/>
      <c r="K26" s="126"/>
      <c r="L26" s="126"/>
      <c r="M26" s="126"/>
      <c r="N26" s="126"/>
      <c r="O26" s="127"/>
      <c r="P26" s="127"/>
      <c r="Q26" s="127"/>
      <c r="R26" s="126"/>
      <c r="S26" s="126"/>
      <c r="T26" s="126"/>
    </row>
    <row r="27" ht="20.1" customHeight="1" spans="1:20">
      <c r="A27" s="126"/>
      <c r="B27" s="126"/>
      <c r="C27" s="126"/>
      <c r="D27" s="126"/>
      <c r="E27" s="126"/>
      <c r="F27" s="126"/>
      <c r="G27" s="126"/>
      <c r="H27" s="126"/>
      <c r="I27" s="127"/>
      <c r="J27" s="127"/>
      <c r="K27" s="126"/>
      <c r="L27" s="126"/>
      <c r="M27" s="126"/>
      <c r="N27" s="126"/>
      <c r="O27" s="127"/>
      <c r="P27" s="127"/>
      <c r="Q27" s="127"/>
      <c r="R27" s="126"/>
      <c r="S27" s="126"/>
      <c r="T27" s="126"/>
    </row>
    <row r="28" ht="20.1" customHeight="1" spans="1:20">
      <c r="A28" s="126"/>
      <c r="B28" s="126"/>
      <c r="C28" s="126"/>
      <c r="D28" s="126"/>
      <c r="E28" s="126"/>
      <c r="F28" s="126"/>
      <c r="G28" s="126"/>
      <c r="H28" s="126"/>
      <c r="I28" s="127"/>
      <c r="J28" s="127"/>
      <c r="K28" s="126"/>
      <c r="L28" s="126"/>
      <c r="M28" s="126"/>
      <c r="N28" s="126"/>
      <c r="O28" s="127"/>
      <c r="P28" s="127"/>
      <c r="Q28" s="127"/>
      <c r="R28" s="126"/>
      <c r="S28" s="126"/>
      <c r="T28" s="126"/>
    </row>
    <row r="29" ht="20.1" customHeight="1" spans="1:20">
      <c r="A29" s="126"/>
      <c r="B29" s="126"/>
      <c r="C29" s="126"/>
      <c r="D29" s="126"/>
      <c r="E29" s="126"/>
      <c r="F29" s="126"/>
      <c r="G29" s="126"/>
      <c r="H29" s="126"/>
      <c r="I29" s="127"/>
      <c r="J29" s="127"/>
      <c r="K29" s="126"/>
      <c r="L29" s="126"/>
      <c r="M29" s="126"/>
      <c r="N29" s="126"/>
      <c r="O29" s="127"/>
      <c r="P29" s="127"/>
      <c r="Q29" s="127"/>
      <c r="R29" s="126"/>
      <c r="S29" s="126"/>
      <c r="T29" s="126"/>
    </row>
    <row r="30" ht="20.1" customHeight="1" spans="1:20">
      <c r="A30" s="126"/>
      <c r="B30" s="126"/>
      <c r="C30" s="126"/>
      <c r="D30" s="126"/>
      <c r="E30" s="126"/>
      <c r="F30" s="126"/>
      <c r="G30" s="126"/>
      <c r="H30" s="126"/>
      <c r="I30" s="127"/>
      <c r="J30" s="127"/>
      <c r="K30" s="126"/>
      <c r="L30" s="126"/>
      <c r="M30" s="126"/>
      <c r="N30" s="126"/>
      <c r="O30" s="127"/>
      <c r="P30" s="127"/>
      <c r="Q30" s="127"/>
      <c r="R30" s="126"/>
      <c r="S30" s="126"/>
      <c r="T30" s="126"/>
    </row>
    <row r="31" ht="20.1" customHeight="1" spans="1:20">
      <c r="A31" s="126"/>
      <c r="B31" s="126"/>
      <c r="C31" s="126"/>
      <c r="D31" s="126"/>
      <c r="E31" s="126"/>
      <c r="F31" s="126"/>
      <c r="G31" s="126"/>
      <c r="H31" s="126"/>
      <c r="I31" s="127"/>
      <c r="J31" s="127"/>
      <c r="K31" s="126"/>
      <c r="L31" s="126"/>
      <c r="M31" s="126"/>
      <c r="N31" s="126"/>
      <c r="O31" s="127"/>
      <c r="P31" s="127"/>
      <c r="Q31" s="127"/>
      <c r="R31" s="126"/>
      <c r="S31" s="126"/>
      <c r="T31" s="126"/>
    </row>
    <row r="32" ht="20.1" customHeight="1" spans="1:20">
      <c r="A32" s="126"/>
      <c r="B32" s="126"/>
      <c r="C32" s="126"/>
      <c r="D32" s="126"/>
      <c r="E32" s="126"/>
      <c r="F32" s="126"/>
      <c r="G32" s="126"/>
      <c r="H32" s="126"/>
      <c r="I32" s="127"/>
      <c r="J32" s="127"/>
      <c r="K32" s="126"/>
      <c r="L32" s="126"/>
      <c r="M32" s="126"/>
      <c r="N32" s="126"/>
      <c r="O32" s="127"/>
      <c r="P32" s="127"/>
      <c r="Q32" s="127"/>
      <c r="R32" s="126"/>
      <c r="S32" s="126"/>
      <c r="T32" s="126"/>
    </row>
    <row r="33" ht="20.1" customHeight="1" spans="1:20">
      <c r="A33" s="126"/>
      <c r="B33" s="126"/>
      <c r="C33" s="126"/>
      <c r="D33" s="126"/>
      <c r="E33" s="126"/>
      <c r="F33" s="126"/>
      <c r="G33" s="126"/>
      <c r="H33" s="126"/>
      <c r="I33" s="127"/>
      <c r="J33" s="127"/>
      <c r="K33" s="126"/>
      <c r="L33" s="126"/>
      <c r="M33" s="126"/>
      <c r="N33" s="126"/>
      <c r="O33" s="127"/>
      <c r="P33" s="127"/>
      <c r="Q33" s="127"/>
      <c r="R33" s="126"/>
      <c r="S33" s="126"/>
      <c r="T33" s="126"/>
    </row>
    <row r="34" ht="20.1" customHeight="1" spans="1:20">
      <c r="A34" s="126"/>
      <c r="B34" s="126"/>
      <c r="C34" s="126"/>
      <c r="D34" s="126"/>
      <c r="E34" s="126"/>
      <c r="F34" s="126"/>
      <c r="G34" s="126"/>
      <c r="H34" s="126"/>
      <c r="I34" s="127"/>
      <c r="J34" s="127"/>
      <c r="K34" s="126"/>
      <c r="L34" s="126"/>
      <c r="M34" s="126"/>
      <c r="N34" s="126"/>
      <c r="O34" s="127"/>
      <c r="P34" s="127"/>
      <c r="Q34" s="127"/>
      <c r="R34" s="126"/>
      <c r="S34" s="126"/>
      <c r="T34" s="126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workbookViewId="0">
      <selection activeCell="G20" sqref="G20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6" width="22.1666666666667" customWidth="1"/>
    <col min="7" max="7" width="21" customWidth="1"/>
    <col min="8" max="10" width="14.5" customWidth="1"/>
    <col min="11" max="12" width="10.6666666666667" customWidth="1"/>
  </cols>
  <sheetData>
    <row r="1" ht="20.1" customHeight="1" spans="1:10">
      <c r="A1" s="53"/>
      <c r="B1" s="195"/>
      <c r="C1" s="195"/>
      <c r="D1" s="195"/>
      <c r="E1" s="195"/>
      <c r="F1" s="195"/>
      <c r="G1" s="195"/>
      <c r="H1" s="195"/>
      <c r="I1" s="195"/>
      <c r="J1" s="219" t="s">
        <v>109</v>
      </c>
    </row>
    <row r="2" ht="20.1" customHeight="1" spans="1:10">
      <c r="A2" s="17" t="s">
        <v>110</v>
      </c>
      <c r="B2" s="17"/>
      <c r="C2" s="17"/>
      <c r="D2" s="17"/>
      <c r="E2" s="17"/>
      <c r="F2" s="17"/>
      <c r="G2" s="17"/>
      <c r="H2" s="17"/>
      <c r="I2" s="17"/>
      <c r="J2" s="17"/>
    </row>
    <row r="3" ht="20.1" customHeight="1" spans="1:12">
      <c r="A3" s="145" t="s">
        <v>61</v>
      </c>
      <c r="B3" s="146"/>
      <c r="C3" s="146" t="s">
        <v>62</v>
      </c>
      <c r="D3" s="146"/>
      <c r="E3" s="146"/>
      <c r="F3" s="196"/>
      <c r="G3" s="196"/>
      <c r="H3" s="196"/>
      <c r="I3" s="196"/>
      <c r="J3" s="20" t="s">
        <v>6</v>
      </c>
      <c r="K3" s="47"/>
      <c r="L3" s="47"/>
    </row>
    <row r="4" ht="20.1" customHeight="1" spans="1:12">
      <c r="A4" s="147" t="s">
        <v>63</v>
      </c>
      <c r="B4" s="149"/>
      <c r="C4" s="149"/>
      <c r="D4" s="149"/>
      <c r="E4" s="148"/>
      <c r="F4" s="197" t="s">
        <v>64</v>
      </c>
      <c r="G4" s="198" t="s">
        <v>111</v>
      </c>
      <c r="H4" s="199" t="s">
        <v>112</v>
      </c>
      <c r="I4" s="199" t="s">
        <v>113</v>
      </c>
      <c r="J4" s="204" t="s">
        <v>114</v>
      </c>
      <c r="K4" s="47"/>
      <c r="L4" s="47"/>
    </row>
    <row r="5" ht="20.1" customHeight="1" spans="1:12">
      <c r="A5" s="147" t="s">
        <v>72</v>
      </c>
      <c r="B5" s="149"/>
      <c r="C5" s="148"/>
      <c r="D5" s="200" t="s">
        <v>73</v>
      </c>
      <c r="E5" s="201" t="s">
        <v>115</v>
      </c>
      <c r="F5" s="198"/>
      <c r="G5" s="198"/>
      <c r="H5" s="199"/>
      <c r="I5" s="199"/>
      <c r="J5" s="204"/>
      <c r="K5" s="47"/>
      <c r="L5" s="47"/>
    </row>
    <row r="6" ht="15" customHeight="1" spans="1:12">
      <c r="A6" s="202" t="s">
        <v>84</v>
      </c>
      <c r="B6" s="202" t="s">
        <v>85</v>
      </c>
      <c r="C6" s="203" t="s">
        <v>86</v>
      </c>
      <c r="D6" s="204"/>
      <c r="E6" s="205"/>
      <c r="F6" s="206"/>
      <c r="G6" s="206"/>
      <c r="H6" s="207"/>
      <c r="I6" s="207"/>
      <c r="J6" s="220"/>
      <c r="K6" s="47"/>
      <c r="L6" s="47"/>
    </row>
    <row r="7" ht="20.1" customHeight="1" spans="1:12">
      <c r="A7" s="208" t="s">
        <v>84</v>
      </c>
      <c r="B7" s="208" t="s">
        <v>85</v>
      </c>
      <c r="C7" s="208" t="s">
        <v>86</v>
      </c>
      <c r="D7" s="209" t="s">
        <v>116</v>
      </c>
      <c r="E7" s="209" t="s">
        <v>64</v>
      </c>
      <c r="F7" s="210">
        <f>F8</f>
        <v>25000705.02</v>
      </c>
      <c r="G7" s="211">
        <f>G8</f>
        <v>25000705.02</v>
      </c>
      <c r="H7" s="212"/>
      <c r="I7" s="212"/>
      <c r="J7" s="221"/>
      <c r="K7" s="222"/>
      <c r="L7" s="222"/>
    </row>
    <row r="8" ht="20.1" customHeight="1" spans="1:12">
      <c r="A8" s="83"/>
      <c r="B8" s="83"/>
      <c r="C8" s="83"/>
      <c r="D8" s="36" t="s">
        <v>87</v>
      </c>
      <c r="E8" s="36" t="s">
        <v>88</v>
      </c>
      <c r="F8" s="70">
        <f>SUM(F9:F16)</f>
        <v>25000705.02</v>
      </c>
      <c r="G8" s="70">
        <f>SUM(G9:G16)</f>
        <v>25000705.02</v>
      </c>
      <c r="H8" s="70"/>
      <c r="I8" s="70"/>
      <c r="J8" s="70"/>
      <c r="K8" s="52"/>
      <c r="L8" s="51"/>
    </row>
    <row r="9" ht="20.1" customHeight="1" spans="1:12">
      <c r="A9" s="36" t="s">
        <v>89</v>
      </c>
      <c r="B9" s="36" t="s">
        <v>90</v>
      </c>
      <c r="C9" s="36" t="s">
        <v>90</v>
      </c>
      <c r="D9" s="36" t="s">
        <v>91</v>
      </c>
      <c r="E9" s="36" t="s">
        <v>92</v>
      </c>
      <c r="F9" s="122">
        <f>G9</f>
        <v>2253488.48</v>
      </c>
      <c r="G9" s="122">
        <v>2253488.48</v>
      </c>
      <c r="H9" s="70"/>
      <c r="I9" s="70"/>
      <c r="J9" s="70"/>
      <c r="K9" s="51"/>
      <c r="L9" s="51"/>
    </row>
    <row r="10" ht="20.1" customHeight="1" spans="1:12">
      <c r="A10" s="36" t="s">
        <v>89</v>
      </c>
      <c r="B10" s="36" t="s">
        <v>90</v>
      </c>
      <c r="C10" s="36" t="s">
        <v>93</v>
      </c>
      <c r="D10" s="36" t="s">
        <v>91</v>
      </c>
      <c r="E10" s="36" t="s">
        <v>94</v>
      </c>
      <c r="F10" s="122">
        <f t="shared" ref="F10:F16" si="0">G10</f>
        <v>1124169.04</v>
      </c>
      <c r="G10" s="122">
        <v>1124169.04</v>
      </c>
      <c r="H10" s="70"/>
      <c r="I10" s="70"/>
      <c r="J10" s="70"/>
      <c r="K10" s="51"/>
      <c r="L10" s="51"/>
    </row>
    <row r="11" ht="20.1" customHeight="1" spans="1:12">
      <c r="A11" s="36" t="s">
        <v>95</v>
      </c>
      <c r="B11" s="36" t="s">
        <v>96</v>
      </c>
      <c r="C11" s="36" t="s">
        <v>97</v>
      </c>
      <c r="D11" s="36" t="s">
        <v>91</v>
      </c>
      <c r="E11" s="36" t="s">
        <v>98</v>
      </c>
      <c r="F11" s="122">
        <f t="shared" si="0"/>
        <v>361227.02</v>
      </c>
      <c r="G11" s="122">
        <v>361227.02</v>
      </c>
      <c r="H11" s="70"/>
      <c r="I11" s="70"/>
      <c r="J11" s="70"/>
      <c r="K11" s="51"/>
      <c r="L11" s="51"/>
    </row>
    <row r="12" ht="20.1" customHeight="1" spans="1:12">
      <c r="A12" s="36" t="s">
        <v>95</v>
      </c>
      <c r="B12" s="36" t="s">
        <v>96</v>
      </c>
      <c r="C12" s="36" t="s">
        <v>99</v>
      </c>
      <c r="D12" s="36" t="s">
        <v>91</v>
      </c>
      <c r="E12" s="36" t="s">
        <v>100</v>
      </c>
      <c r="F12" s="122">
        <f t="shared" si="0"/>
        <v>624674.19</v>
      </c>
      <c r="G12" s="122">
        <v>624674.19</v>
      </c>
      <c r="H12" s="70"/>
      <c r="I12" s="70"/>
      <c r="J12" s="70"/>
      <c r="K12" s="51"/>
      <c r="L12" s="51"/>
    </row>
    <row r="13" ht="20.1" customHeight="1" spans="1:12">
      <c r="A13" s="36" t="s">
        <v>95</v>
      </c>
      <c r="B13" s="36" t="s">
        <v>96</v>
      </c>
      <c r="C13" s="36" t="s">
        <v>101</v>
      </c>
      <c r="D13" s="36" t="s">
        <v>91</v>
      </c>
      <c r="E13" s="36" t="s">
        <v>102</v>
      </c>
      <c r="F13" s="122">
        <f t="shared" si="0"/>
        <v>373748.72</v>
      </c>
      <c r="G13" s="122">
        <v>373748.72</v>
      </c>
      <c r="H13" s="70"/>
      <c r="I13" s="70"/>
      <c r="J13" s="70"/>
      <c r="K13" s="51"/>
      <c r="L13" s="223"/>
    </row>
    <row r="14" ht="20.1" customHeight="1" spans="1:12">
      <c r="A14" s="36" t="s">
        <v>103</v>
      </c>
      <c r="B14" s="36" t="s">
        <v>97</v>
      </c>
      <c r="C14" s="36" t="s">
        <v>97</v>
      </c>
      <c r="D14" s="36" t="s">
        <v>91</v>
      </c>
      <c r="E14" s="36" t="s">
        <v>104</v>
      </c>
      <c r="F14" s="122">
        <f t="shared" si="0"/>
        <v>6509183.19</v>
      </c>
      <c r="G14" s="122">
        <v>6509183.19</v>
      </c>
      <c r="H14" s="70"/>
      <c r="I14" s="70"/>
      <c r="J14" s="70"/>
      <c r="K14" s="51"/>
      <c r="L14" s="51"/>
    </row>
    <row r="15" ht="20.1" customHeight="1" spans="1:12">
      <c r="A15" s="36" t="s">
        <v>103</v>
      </c>
      <c r="B15" s="36" t="s">
        <v>97</v>
      </c>
      <c r="C15" s="36" t="s">
        <v>105</v>
      </c>
      <c r="D15" s="36" t="s">
        <v>91</v>
      </c>
      <c r="E15" s="36" t="s">
        <v>106</v>
      </c>
      <c r="F15" s="122">
        <f t="shared" si="0"/>
        <v>11509130.06</v>
      </c>
      <c r="G15" s="122">
        <v>11509130.06</v>
      </c>
      <c r="H15" s="70"/>
      <c r="I15" s="70"/>
      <c r="J15" s="70"/>
      <c r="K15" s="51"/>
      <c r="L15" s="51"/>
    </row>
    <row r="16" ht="20.1" customHeight="1" spans="1:12">
      <c r="A16" s="36" t="s">
        <v>107</v>
      </c>
      <c r="B16" s="36" t="s">
        <v>99</v>
      </c>
      <c r="C16" s="36" t="s">
        <v>97</v>
      </c>
      <c r="D16" s="36" t="s">
        <v>91</v>
      </c>
      <c r="E16" s="36" t="s">
        <v>108</v>
      </c>
      <c r="F16" s="122">
        <f t="shared" si="0"/>
        <v>2245084.32</v>
      </c>
      <c r="G16" s="122">
        <v>2245084.32</v>
      </c>
      <c r="H16" s="213"/>
      <c r="I16" s="70"/>
      <c r="J16" s="213"/>
      <c r="K16" s="51"/>
      <c r="L16" s="51"/>
    </row>
    <row r="17" ht="20.1" customHeight="1" spans="1:12">
      <c r="A17" s="214"/>
      <c r="B17" s="214"/>
      <c r="C17" s="214"/>
      <c r="D17" s="215"/>
      <c r="E17" s="216"/>
      <c r="F17" s="213"/>
      <c r="G17" s="123"/>
      <c r="H17" s="213"/>
      <c r="I17" s="213"/>
      <c r="J17" s="213"/>
      <c r="K17" s="51"/>
      <c r="L17" s="51"/>
    </row>
    <row r="18" ht="20.1" customHeight="1" spans="1:12">
      <c r="A18" s="214"/>
      <c r="B18" s="214"/>
      <c r="C18" s="214"/>
      <c r="D18" s="215"/>
      <c r="E18" s="217"/>
      <c r="F18" s="213"/>
      <c r="G18" s="213"/>
      <c r="H18" s="213"/>
      <c r="I18" s="213"/>
      <c r="J18" s="213"/>
      <c r="K18" s="51"/>
      <c r="L18" s="51"/>
    </row>
    <row r="19" ht="20.1" customHeight="1" spans="1:12">
      <c r="A19" s="214"/>
      <c r="B19" s="214"/>
      <c r="C19" s="214"/>
      <c r="D19" s="214"/>
      <c r="E19" s="217"/>
      <c r="F19" s="213" t="s">
        <v>117</v>
      </c>
      <c r="G19" s="213"/>
      <c r="H19" s="213"/>
      <c r="I19" s="213"/>
      <c r="J19" s="213"/>
      <c r="K19" s="51"/>
      <c r="L19" s="51"/>
    </row>
    <row r="20" ht="20.1" customHeight="1" spans="1:12">
      <c r="A20" s="214"/>
      <c r="B20" s="214"/>
      <c r="C20" s="214"/>
      <c r="D20" s="214"/>
      <c r="E20" s="217"/>
      <c r="F20" s="213"/>
      <c r="G20" s="213"/>
      <c r="H20" s="213"/>
      <c r="I20" s="213"/>
      <c r="J20" s="213"/>
      <c r="K20" s="51"/>
      <c r="L20" s="51"/>
    </row>
    <row r="21" ht="20.1" customHeight="1" spans="1:12">
      <c r="A21" s="214"/>
      <c r="B21" s="214"/>
      <c r="C21" s="214"/>
      <c r="D21" s="214"/>
      <c r="E21" s="214"/>
      <c r="F21" s="213"/>
      <c r="G21" s="213"/>
      <c r="H21" s="213"/>
      <c r="I21" s="213"/>
      <c r="J21" s="213"/>
      <c r="K21" s="51"/>
      <c r="L21" s="51"/>
    </row>
    <row r="22" ht="20.1" customHeight="1" spans="1:12">
      <c r="A22" s="218"/>
      <c r="B22" s="218"/>
      <c r="C22" s="218"/>
      <c r="D22" s="218"/>
      <c r="E22" s="218"/>
      <c r="F22" s="213"/>
      <c r="G22" s="213"/>
      <c r="H22" s="213"/>
      <c r="I22" s="213"/>
      <c r="J22" s="213"/>
      <c r="K22" s="51"/>
      <c r="L22" s="51"/>
    </row>
    <row r="23" ht="20.1" customHeight="1" spans="1:12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50"/>
      <c r="L23" s="50"/>
    </row>
    <row r="24" ht="20.1" customHeight="1" spans="1:12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50"/>
      <c r="L24" s="50"/>
    </row>
    <row r="25" ht="20.1" customHeight="1" spans="1:12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50"/>
      <c r="L25" s="50"/>
    </row>
    <row r="26" ht="20.1" customHeight="1" spans="1:12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50"/>
      <c r="L26" s="50"/>
    </row>
    <row r="27" ht="20.1" customHeight="1" spans="1:12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50"/>
      <c r="L27" s="50"/>
    </row>
    <row r="28" ht="20.1" customHeight="1" spans="1:12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50"/>
      <c r="L28" s="50"/>
    </row>
    <row r="29" ht="20.1" customHeight="1" spans="1:12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50"/>
      <c r="L29" s="50"/>
    </row>
    <row r="30" ht="20.1" customHeight="1" spans="1:12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50"/>
      <c r="L30" s="50"/>
    </row>
    <row r="31" ht="20.1" customHeight="1" spans="1:12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50"/>
      <c r="L31" s="50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0011920929" right="0.393750011920929" top="0.787500023841858" bottom="0.393750011920929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0"/>
  <sheetViews>
    <sheetView showGridLines="0" showZeros="0" topLeftCell="A18" workbookViewId="0">
      <selection activeCell="E36" sqref="E36"/>
    </sheetView>
  </sheetViews>
  <sheetFormatPr defaultColWidth="9.16666666666667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44"/>
      <c r="B1" s="144"/>
      <c r="C1" s="144"/>
      <c r="D1" s="144"/>
      <c r="E1" s="144"/>
      <c r="F1" s="144"/>
      <c r="G1" s="144"/>
      <c r="H1" s="20" t="s">
        <v>118</v>
      </c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</row>
    <row r="2" customHeight="1" spans="1:34">
      <c r="A2" s="17" t="s">
        <v>119</v>
      </c>
      <c r="B2" s="17"/>
      <c r="C2" s="17"/>
      <c r="D2" s="17"/>
      <c r="E2" s="17"/>
      <c r="F2" s="17"/>
      <c r="G2" s="17"/>
      <c r="H2" s="17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</row>
    <row r="3" customHeight="1" spans="1:34">
      <c r="A3" s="145" t="s">
        <v>5</v>
      </c>
      <c r="B3" s="146"/>
      <c r="C3" s="53"/>
      <c r="D3" s="53"/>
      <c r="E3" s="53"/>
      <c r="F3" s="53"/>
      <c r="G3" s="53"/>
      <c r="H3" s="20" t="s">
        <v>6</v>
      </c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</row>
    <row r="4" customHeight="1" spans="1:34">
      <c r="A4" s="147" t="s">
        <v>7</v>
      </c>
      <c r="B4" s="148"/>
      <c r="C4" s="147" t="s">
        <v>8</v>
      </c>
      <c r="D4" s="149"/>
      <c r="E4" s="149"/>
      <c r="F4" s="149"/>
      <c r="G4" s="149"/>
      <c r="H4" s="148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</row>
    <row r="5" ht="34.5" customHeight="1" spans="1:34">
      <c r="A5" s="150" t="s">
        <v>9</v>
      </c>
      <c r="B5" s="151" t="s">
        <v>10</v>
      </c>
      <c r="C5" s="150" t="s">
        <v>9</v>
      </c>
      <c r="D5" s="151" t="s">
        <v>64</v>
      </c>
      <c r="E5" s="151" t="s">
        <v>120</v>
      </c>
      <c r="F5" s="152" t="s">
        <v>121</v>
      </c>
      <c r="G5" s="151" t="s">
        <v>122</v>
      </c>
      <c r="H5" s="153" t="s">
        <v>123</v>
      </c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</row>
    <row r="6" customHeight="1" spans="1:34">
      <c r="A6" s="154" t="s">
        <v>124</v>
      </c>
      <c r="B6" s="155">
        <f>SUM(B7:B9)</f>
        <v>25000705.02</v>
      </c>
      <c r="C6" s="156" t="s">
        <v>125</v>
      </c>
      <c r="D6" s="157">
        <f>SUM(E6,F6,G6,H6)</f>
        <v>25000705.02</v>
      </c>
      <c r="E6" s="157">
        <f t="shared" ref="E6:H6" si="0">SUM(E7:E36)</f>
        <v>25000705.02</v>
      </c>
      <c r="F6" s="158">
        <f t="shared" si="0"/>
        <v>0</v>
      </c>
      <c r="G6" s="158">
        <f t="shared" si="0"/>
        <v>0</v>
      </c>
      <c r="H6" s="158">
        <f t="shared" si="0"/>
        <v>0</v>
      </c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</row>
    <row r="7" customHeight="1" spans="1:34">
      <c r="A7" s="154" t="s">
        <v>126</v>
      </c>
      <c r="B7" s="155">
        <v>25000705.02</v>
      </c>
      <c r="C7" s="156" t="s">
        <v>127</v>
      </c>
      <c r="D7" s="159">
        <f t="shared" ref="D7:D37" si="1">SUM(E7:H7)</f>
        <v>0</v>
      </c>
      <c r="E7" s="157"/>
      <c r="F7" s="158"/>
      <c r="G7" s="160" t="s">
        <v>16</v>
      </c>
      <c r="H7" s="158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</row>
    <row r="8" customHeight="1" spans="1:34">
      <c r="A8" s="154" t="s">
        <v>128</v>
      </c>
      <c r="B8" s="161"/>
      <c r="C8" s="156" t="s">
        <v>129</v>
      </c>
      <c r="D8" s="159">
        <f t="shared" si="1"/>
        <v>0</v>
      </c>
      <c r="E8" s="162"/>
      <c r="F8" s="161"/>
      <c r="G8" s="160" t="s">
        <v>16</v>
      </c>
      <c r="H8" s="161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</row>
    <row r="9" customHeight="1" spans="1:34">
      <c r="A9" s="154" t="s">
        <v>130</v>
      </c>
      <c r="B9" s="163"/>
      <c r="C9" s="156" t="s">
        <v>131</v>
      </c>
      <c r="D9" s="159">
        <f t="shared" si="1"/>
        <v>0</v>
      </c>
      <c r="E9" s="162"/>
      <c r="F9" s="161"/>
      <c r="G9" s="160" t="s">
        <v>16</v>
      </c>
      <c r="H9" s="161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</row>
    <row r="10" customHeight="1" spans="1:34">
      <c r="A10" s="154" t="s">
        <v>132</v>
      </c>
      <c r="B10" s="164"/>
      <c r="C10" s="156" t="s">
        <v>133</v>
      </c>
      <c r="D10" s="159">
        <f t="shared" si="1"/>
        <v>0</v>
      </c>
      <c r="E10" s="162"/>
      <c r="F10" s="161"/>
      <c r="G10" s="160" t="s">
        <v>16</v>
      </c>
      <c r="H10" s="161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</row>
    <row r="11" customHeight="1" spans="1:34">
      <c r="A11" s="154" t="s">
        <v>126</v>
      </c>
      <c r="B11" s="161"/>
      <c r="C11" s="156" t="s">
        <v>134</v>
      </c>
      <c r="D11" s="159">
        <f t="shared" si="1"/>
        <v>0</v>
      </c>
      <c r="E11" s="162"/>
      <c r="F11" s="161"/>
      <c r="G11" s="160" t="s">
        <v>16</v>
      </c>
      <c r="H11" s="161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</row>
    <row r="12" customHeight="1" spans="1:34">
      <c r="A12" s="154" t="s">
        <v>128</v>
      </c>
      <c r="B12" s="161"/>
      <c r="C12" s="156" t="s">
        <v>135</v>
      </c>
      <c r="D12" s="159">
        <f t="shared" si="1"/>
        <v>0</v>
      </c>
      <c r="E12" s="162"/>
      <c r="F12" s="161"/>
      <c r="G12" s="160" t="s">
        <v>16</v>
      </c>
      <c r="H12" s="161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</row>
    <row r="13" customHeight="1" spans="1:34">
      <c r="A13" s="154" t="s">
        <v>130</v>
      </c>
      <c r="B13" s="161" t="s">
        <v>16</v>
      </c>
      <c r="C13" s="156" t="s">
        <v>136</v>
      </c>
      <c r="D13" s="159">
        <f t="shared" si="1"/>
        <v>0</v>
      </c>
      <c r="E13" s="162"/>
      <c r="F13" s="161"/>
      <c r="G13" s="160" t="s">
        <v>16</v>
      </c>
      <c r="H13" s="161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</row>
    <row r="14" customHeight="1" spans="1:34">
      <c r="A14" s="154" t="s">
        <v>137</v>
      </c>
      <c r="B14" s="163"/>
      <c r="C14" s="156" t="s">
        <v>138</v>
      </c>
      <c r="D14" s="159">
        <f t="shared" si="1"/>
        <v>3377657.52</v>
      </c>
      <c r="E14" s="162">
        <v>3377657.52</v>
      </c>
      <c r="F14" s="161"/>
      <c r="G14" s="160" t="s">
        <v>16</v>
      </c>
      <c r="H14" s="161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</row>
    <row r="15" customHeight="1" spans="1:34">
      <c r="A15" s="165"/>
      <c r="B15" s="166"/>
      <c r="C15" s="156" t="s">
        <v>139</v>
      </c>
      <c r="D15" s="159">
        <f t="shared" si="1"/>
        <v>0</v>
      </c>
      <c r="E15" s="162"/>
      <c r="F15" s="161"/>
      <c r="G15" s="160" t="s">
        <v>16</v>
      </c>
      <c r="H15" s="161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</row>
    <row r="16" customHeight="1" spans="1:34">
      <c r="A16" s="165"/>
      <c r="B16" s="163"/>
      <c r="C16" s="156" t="s">
        <v>140</v>
      </c>
      <c r="D16" s="159">
        <f t="shared" si="1"/>
        <v>1359649.93</v>
      </c>
      <c r="E16" s="162">
        <v>1359649.93</v>
      </c>
      <c r="F16" s="161"/>
      <c r="G16" s="160" t="s">
        <v>16</v>
      </c>
      <c r="H16" s="161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</row>
    <row r="17" customHeight="1" spans="1:34">
      <c r="A17" s="165"/>
      <c r="B17" s="163"/>
      <c r="C17" s="156" t="s">
        <v>141</v>
      </c>
      <c r="D17" s="159">
        <f t="shared" si="1"/>
        <v>0</v>
      </c>
      <c r="E17" s="162"/>
      <c r="F17" s="161"/>
      <c r="G17" s="160" t="s">
        <v>16</v>
      </c>
      <c r="H17" s="161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</row>
    <row r="18" customHeight="1" spans="1:34">
      <c r="A18" s="165"/>
      <c r="B18" s="163"/>
      <c r="C18" s="156" t="s">
        <v>142</v>
      </c>
      <c r="D18" s="159">
        <f t="shared" si="1"/>
        <v>0</v>
      </c>
      <c r="E18" s="162"/>
      <c r="F18" s="161"/>
      <c r="G18" s="160" t="s">
        <v>16</v>
      </c>
      <c r="H18" s="161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</row>
    <row r="19" customHeight="1" spans="1:34">
      <c r="A19" s="165"/>
      <c r="B19" s="163"/>
      <c r="C19" s="156" t="s">
        <v>143</v>
      </c>
      <c r="D19" s="159">
        <f t="shared" si="1"/>
        <v>18018313.25</v>
      </c>
      <c r="E19" s="162">
        <v>18018313.25</v>
      </c>
      <c r="F19" s="161"/>
      <c r="G19" s="160" t="s">
        <v>16</v>
      </c>
      <c r="H19" s="161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</row>
    <row r="20" customHeight="1" spans="1:34">
      <c r="A20" s="165"/>
      <c r="B20" s="163"/>
      <c r="C20" s="156" t="s">
        <v>144</v>
      </c>
      <c r="D20" s="159">
        <f t="shared" si="1"/>
        <v>0</v>
      </c>
      <c r="E20" s="162"/>
      <c r="F20" s="161"/>
      <c r="G20" s="160" t="s">
        <v>16</v>
      </c>
      <c r="H20" s="161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</row>
    <row r="21" customHeight="1" spans="1:34">
      <c r="A21" s="165"/>
      <c r="B21" s="163"/>
      <c r="C21" s="156" t="s">
        <v>145</v>
      </c>
      <c r="D21" s="159">
        <f t="shared" si="1"/>
        <v>0</v>
      </c>
      <c r="E21" s="162"/>
      <c r="F21" s="161"/>
      <c r="G21" s="160" t="s">
        <v>16</v>
      </c>
      <c r="H21" s="161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</row>
    <row r="22" customHeight="1" spans="1:34">
      <c r="A22" s="165"/>
      <c r="B22" s="163"/>
      <c r="C22" s="156" t="s">
        <v>146</v>
      </c>
      <c r="D22" s="159">
        <f t="shared" si="1"/>
        <v>0</v>
      </c>
      <c r="E22" s="162"/>
      <c r="F22" s="161"/>
      <c r="G22" s="160" t="s">
        <v>16</v>
      </c>
      <c r="H22" s="161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</row>
    <row r="23" customHeight="1" spans="1:34">
      <c r="A23" s="165"/>
      <c r="B23" s="163"/>
      <c r="C23" s="156" t="s">
        <v>147</v>
      </c>
      <c r="D23" s="159">
        <f t="shared" si="1"/>
        <v>0</v>
      </c>
      <c r="E23" s="162"/>
      <c r="F23" s="161"/>
      <c r="G23" s="160" t="s">
        <v>16</v>
      </c>
      <c r="H23" s="161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</row>
    <row r="24" customHeight="1" spans="1:34">
      <c r="A24" s="165"/>
      <c r="B24" s="163"/>
      <c r="C24" s="156" t="s">
        <v>148</v>
      </c>
      <c r="D24" s="159">
        <f t="shared" si="1"/>
        <v>0</v>
      </c>
      <c r="E24" s="162"/>
      <c r="F24" s="161"/>
      <c r="G24" s="160" t="s">
        <v>16</v>
      </c>
      <c r="H24" s="161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</row>
    <row r="25" customHeight="1" spans="1:34">
      <c r="A25" s="165"/>
      <c r="B25" s="163"/>
      <c r="C25" s="156" t="s">
        <v>149</v>
      </c>
      <c r="D25" s="159">
        <f t="shared" si="1"/>
        <v>0</v>
      </c>
      <c r="E25" s="162"/>
      <c r="F25" s="161"/>
      <c r="G25" s="160" t="s">
        <v>16</v>
      </c>
      <c r="H25" s="161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</row>
    <row r="26" customHeight="1" spans="1:34">
      <c r="A26" s="154"/>
      <c r="B26" s="163"/>
      <c r="C26" s="156" t="s">
        <v>150</v>
      </c>
      <c r="D26" s="159">
        <v>2245084.32</v>
      </c>
      <c r="E26" s="162">
        <v>2245084.32</v>
      </c>
      <c r="F26" s="161"/>
      <c r="G26" s="160" t="s">
        <v>16</v>
      </c>
      <c r="H26" s="161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</row>
    <row r="27" customHeight="1" spans="1:34">
      <c r="A27" s="154"/>
      <c r="B27" s="163"/>
      <c r="C27" s="156" t="s">
        <v>151</v>
      </c>
      <c r="D27" s="159">
        <f t="shared" si="1"/>
        <v>0</v>
      </c>
      <c r="E27" s="162"/>
      <c r="F27" s="161"/>
      <c r="G27" s="160" t="s">
        <v>16</v>
      </c>
      <c r="H27" s="161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</row>
    <row r="28" customHeight="1" spans="1:34">
      <c r="A28" s="154"/>
      <c r="B28" s="163"/>
      <c r="C28" s="156" t="s">
        <v>152</v>
      </c>
      <c r="D28" s="159">
        <f t="shared" si="1"/>
        <v>0</v>
      </c>
      <c r="E28" s="162"/>
      <c r="F28" s="161"/>
      <c r="G28" s="160" t="s">
        <v>16</v>
      </c>
      <c r="H28" s="161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</row>
    <row r="29" customHeight="1" spans="1:34">
      <c r="A29" s="154"/>
      <c r="B29" s="163"/>
      <c r="C29" s="156" t="s">
        <v>153</v>
      </c>
      <c r="D29" s="159"/>
      <c r="E29" s="162"/>
      <c r="F29" s="161"/>
      <c r="G29" s="160"/>
      <c r="H29" s="161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</row>
    <row r="30" customHeight="1" spans="1:34">
      <c r="A30" s="154"/>
      <c r="B30" s="163"/>
      <c r="C30" s="156" t="s">
        <v>154</v>
      </c>
      <c r="D30" s="159">
        <f t="shared" si="1"/>
        <v>0</v>
      </c>
      <c r="E30" s="162"/>
      <c r="F30" s="161"/>
      <c r="G30" s="160" t="s">
        <v>16</v>
      </c>
      <c r="H30" s="161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</row>
    <row r="31" customHeight="1" spans="1:34">
      <c r="A31" s="154"/>
      <c r="B31" s="163"/>
      <c r="C31" s="156" t="s">
        <v>155</v>
      </c>
      <c r="D31" s="159">
        <f t="shared" si="1"/>
        <v>0</v>
      </c>
      <c r="E31" s="162"/>
      <c r="F31" s="161"/>
      <c r="G31" s="160" t="s">
        <v>16</v>
      </c>
      <c r="H31" s="161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</row>
    <row r="32" customHeight="1" spans="1:34">
      <c r="A32" s="154"/>
      <c r="B32" s="163"/>
      <c r="C32" s="156" t="s">
        <v>156</v>
      </c>
      <c r="D32" s="159">
        <f t="shared" si="1"/>
        <v>0</v>
      </c>
      <c r="E32" s="162"/>
      <c r="F32" s="161"/>
      <c r="G32" s="160" t="s">
        <v>16</v>
      </c>
      <c r="H32" s="161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</row>
    <row r="33" customHeight="1" spans="1:34">
      <c r="A33" s="154"/>
      <c r="B33" s="163"/>
      <c r="C33" s="156" t="s">
        <v>157</v>
      </c>
      <c r="D33" s="159">
        <f t="shared" si="1"/>
        <v>0</v>
      </c>
      <c r="E33" s="162"/>
      <c r="F33" s="161"/>
      <c r="G33" s="160" t="s">
        <v>16</v>
      </c>
      <c r="H33" s="161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</row>
    <row r="34" customHeight="1" spans="1:34">
      <c r="A34" s="154"/>
      <c r="B34" s="163"/>
      <c r="C34" s="156" t="s">
        <v>158</v>
      </c>
      <c r="D34" s="159">
        <f t="shared" si="1"/>
        <v>0</v>
      </c>
      <c r="E34" s="162"/>
      <c r="F34" s="161"/>
      <c r="G34" s="160" t="s">
        <v>16</v>
      </c>
      <c r="H34" s="161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</row>
    <row r="35" customHeight="1" spans="1:34">
      <c r="A35" s="154"/>
      <c r="B35" s="163"/>
      <c r="C35" s="156" t="s">
        <v>159</v>
      </c>
      <c r="D35" s="159">
        <f t="shared" si="1"/>
        <v>0</v>
      </c>
      <c r="E35" s="167"/>
      <c r="F35" s="168"/>
      <c r="G35" s="169" t="s">
        <v>16</v>
      </c>
      <c r="H35" s="168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</row>
    <row r="36" customHeight="1" spans="1:34">
      <c r="A36" s="170"/>
      <c r="B36" s="171"/>
      <c r="C36" s="172" t="s">
        <v>160</v>
      </c>
      <c r="D36" s="159">
        <f t="shared" si="1"/>
        <v>0</v>
      </c>
      <c r="E36" s="173"/>
      <c r="F36" s="174"/>
      <c r="G36" s="175"/>
      <c r="H36" s="176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</row>
    <row r="37" customHeight="1" spans="1:34">
      <c r="A37" s="154"/>
      <c r="B37" s="163"/>
      <c r="C37" s="177" t="s">
        <v>161</v>
      </c>
      <c r="D37" s="159">
        <f t="shared" si="1"/>
        <v>0</v>
      </c>
      <c r="E37" s="178"/>
      <c r="F37" s="163"/>
      <c r="G37" s="179"/>
      <c r="H37" s="180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</row>
    <row r="38" customHeight="1" spans="1:34">
      <c r="A38" s="154"/>
      <c r="B38" s="181"/>
      <c r="C38" s="177"/>
      <c r="D38" s="159"/>
      <c r="E38" s="182"/>
      <c r="F38" s="183"/>
      <c r="G38" s="184"/>
      <c r="H38" s="185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</row>
    <row r="39" customHeight="1" spans="1:34">
      <c r="A39" s="170" t="s">
        <v>57</v>
      </c>
      <c r="B39" s="186">
        <f>SUM(B6,B10)</f>
        <v>25000705.02</v>
      </c>
      <c r="C39" s="172" t="s">
        <v>58</v>
      </c>
      <c r="D39" s="159">
        <f>SUM(E39:H39)</f>
        <v>25000705.02</v>
      </c>
      <c r="E39" s="187">
        <f>SUM(E7:E37)</f>
        <v>25000705.02</v>
      </c>
      <c r="F39" s="188">
        <f>SUM(F7:F37)</f>
        <v>0</v>
      </c>
      <c r="G39" s="189">
        <f>SUM(G7:G37)</f>
        <v>0</v>
      </c>
      <c r="H39" s="190">
        <f>SUM(H7:H37)</f>
        <v>0</v>
      </c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</row>
    <row r="40" customHeight="1" spans="1:34">
      <c r="A40" s="191"/>
      <c r="B40" s="192"/>
      <c r="C40" s="193"/>
      <c r="D40" s="193"/>
      <c r="E40" s="193"/>
      <c r="F40" s="193"/>
      <c r="G40" s="193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50011920929" right="0.393750011920929" top="0.787500023841858" bottom="0.393750011920929" header="0" footer="0"/>
  <pageSetup paperSize="9" scale="9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8"/>
  <sheetViews>
    <sheetView showGridLines="0" showZeros="0" workbookViewId="0">
      <selection activeCell="I27" sqref="I27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6.1666666666667" customWidth="1"/>
    <col min="6" max="6" width="14.3333333333333" customWidth="1"/>
    <col min="7" max="7" width="14" customWidth="1"/>
    <col min="8" max="8" width="17" customWidth="1"/>
    <col min="9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6" t="s">
        <v>162</v>
      </c>
    </row>
    <row r="2" s="139" customFormat="1" ht="20.1" customHeight="1" spans="1:35">
      <c r="A2" s="17" t="s">
        <v>163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ht="20.1" customHeight="1" spans="1:35">
      <c r="A3" s="82" t="s">
        <v>5</v>
      </c>
      <c r="B3" s="18"/>
      <c r="C3" s="18"/>
      <c r="D3" s="18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6" t="s">
        <v>6</v>
      </c>
    </row>
    <row r="4" ht="20.1" customHeight="1" spans="1:35">
      <c r="A4" s="21" t="s">
        <v>63</v>
      </c>
      <c r="B4" s="22"/>
      <c r="C4" s="140"/>
      <c r="D4" s="23"/>
      <c r="E4" s="141" t="s">
        <v>164</v>
      </c>
      <c r="F4" s="133" t="s">
        <v>165</v>
      </c>
      <c r="G4" s="142"/>
      <c r="H4" s="142"/>
      <c r="I4" s="142"/>
      <c r="J4" s="142"/>
      <c r="K4" s="142"/>
      <c r="L4" s="142"/>
      <c r="M4" s="142"/>
      <c r="N4" s="142"/>
      <c r="O4" s="134"/>
      <c r="P4" s="133" t="s">
        <v>166</v>
      </c>
      <c r="Q4" s="142"/>
      <c r="R4" s="142"/>
      <c r="S4" s="142"/>
      <c r="T4" s="142"/>
      <c r="U4" s="142"/>
      <c r="V4" s="142"/>
      <c r="W4" s="142"/>
      <c r="X4" s="142"/>
      <c r="Y4" s="134"/>
      <c r="Z4" s="133" t="s">
        <v>167</v>
      </c>
      <c r="AA4" s="142"/>
      <c r="AB4" s="142"/>
      <c r="AC4" s="142"/>
      <c r="AD4" s="142"/>
      <c r="AE4" s="142"/>
      <c r="AF4" s="142"/>
      <c r="AG4" s="142"/>
      <c r="AH4" s="142"/>
      <c r="AI4" s="134"/>
    </row>
    <row r="5" ht="21" customHeight="1" spans="1:35">
      <c r="A5" s="21" t="s">
        <v>72</v>
      </c>
      <c r="B5" s="22"/>
      <c r="C5" s="114" t="s">
        <v>73</v>
      </c>
      <c r="D5" s="106" t="s">
        <v>74</v>
      </c>
      <c r="E5" s="57"/>
      <c r="F5" s="114" t="s">
        <v>64</v>
      </c>
      <c r="G5" s="114" t="s">
        <v>168</v>
      </c>
      <c r="H5" s="114"/>
      <c r="I5" s="114"/>
      <c r="J5" s="114" t="s">
        <v>169</v>
      </c>
      <c r="K5" s="114"/>
      <c r="L5" s="114"/>
      <c r="M5" s="114" t="s">
        <v>170</v>
      </c>
      <c r="N5" s="114"/>
      <c r="O5" s="114"/>
      <c r="P5" s="114" t="s">
        <v>64</v>
      </c>
      <c r="Q5" s="114" t="s">
        <v>168</v>
      </c>
      <c r="R5" s="114"/>
      <c r="S5" s="114"/>
      <c r="T5" s="114" t="s">
        <v>169</v>
      </c>
      <c r="U5" s="114"/>
      <c r="V5" s="114"/>
      <c r="W5" s="114" t="s">
        <v>170</v>
      </c>
      <c r="X5" s="114"/>
      <c r="Y5" s="114"/>
      <c r="Z5" s="114" t="s">
        <v>64</v>
      </c>
      <c r="AA5" s="114" t="s">
        <v>168</v>
      </c>
      <c r="AB5" s="114"/>
      <c r="AC5" s="114"/>
      <c r="AD5" s="114" t="s">
        <v>169</v>
      </c>
      <c r="AE5" s="114"/>
      <c r="AF5" s="114"/>
      <c r="AG5" s="114" t="s">
        <v>170</v>
      </c>
      <c r="AH5" s="114"/>
      <c r="AI5" s="114"/>
    </row>
    <row r="6" ht="30.75" customHeight="1" spans="1:35">
      <c r="A6" s="30" t="s">
        <v>84</v>
      </c>
      <c r="B6" s="143" t="s">
        <v>85</v>
      </c>
      <c r="C6" s="114"/>
      <c r="D6" s="109"/>
      <c r="E6" s="33"/>
      <c r="F6" s="114"/>
      <c r="G6" s="114" t="s">
        <v>79</v>
      </c>
      <c r="H6" s="114" t="s">
        <v>111</v>
      </c>
      <c r="I6" s="114" t="s">
        <v>112</v>
      </c>
      <c r="J6" s="114" t="s">
        <v>79</v>
      </c>
      <c r="K6" s="114" t="s">
        <v>111</v>
      </c>
      <c r="L6" s="114" t="s">
        <v>112</v>
      </c>
      <c r="M6" s="114" t="s">
        <v>79</v>
      </c>
      <c r="N6" s="114" t="s">
        <v>111</v>
      </c>
      <c r="O6" s="114" t="s">
        <v>112</v>
      </c>
      <c r="P6" s="114"/>
      <c r="Q6" s="114" t="s">
        <v>79</v>
      </c>
      <c r="R6" s="114" t="s">
        <v>111</v>
      </c>
      <c r="S6" s="114" t="s">
        <v>112</v>
      </c>
      <c r="T6" s="114" t="s">
        <v>79</v>
      </c>
      <c r="U6" s="114" t="s">
        <v>111</v>
      </c>
      <c r="V6" s="114" t="s">
        <v>112</v>
      </c>
      <c r="W6" s="114" t="s">
        <v>79</v>
      </c>
      <c r="X6" s="114" t="s">
        <v>111</v>
      </c>
      <c r="Y6" s="114" t="s">
        <v>112</v>
      </c>
      <c r="Z6" s="114"/>
      <c r="AA6" s="114" t="s">
        <v>79</v>
      </c>
      <c r="AB6" s="114" t="s">
        <v>111</v>
      </c>
      <c r="AC6" s="114" t="s">
        <v>112</v>
      </c>
      <c r="AD6" s="114" t="s">
        <v>79</v>
      </c>
      <c r="AE6" s="114" t="s">
        <v>111</v>
      </c>
      <c r="AF6" s="114" t="s">
        <v>112</v>
      </c>
      <c r="AG6" s="114" t="s">
        <v>79</v>
      </c>
      <c r="AH6" s="114" t="s">
        <v>111</v>
      </c>
      <c r="AI6" s="114" t="s">
        <v>112</v>
      </c>
    </row>
    <row r="7" ht="20.1" customHeight="1" spans="1:35">
      <c r="A7" s="120" t="s">
        <v>16</v>
      </c>
      <c r="B7" s="120" t="s">
        <v>16</v>
      </c>
      <c r="C7" s="120" t="s">
        <v>16</v>
      </c>
      <c r="D7" s="120" t="s">
        <v>64</v>
      </c>
      <c r="E7" s="122">
        <f>E8</f>
        <v>25000705.02</v>
      </c>
      <c r="F7" s="122">
        <f t="shared" ref="E7:H7" si="0">F8</f>
        <v>25000705.02</v>
      </c>
      <c r="G7" s="122">
        <f t="shared" si="0"/>
        <v>25000705.02</v>
      </c>
      <c r="H7" s="122">
        <f t="shared" si="0"/>
        <v>25000705.02</v>
      </c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</row>
    <row r="8" ht="20.1" customHeight="1" spans="1:35">
      <c r="A8" s="120" t="s">
        <v>16</v>
      </c>
      <c r="B8" s="120" t="s">
        <v>16</v>
      </c>
      <c r="C8" s="120" t="s">
        <v>87</v>
      </c>
      <c r="D8" s="120" t="s">
        <v>88</v>
      </c>
      <c r="E8" s="122">
        <f>SUM(E9+E13+E18+E21)</f>
        <v>25000705.02</v>
      </c>
      <c r="F8" s="122">
        <f t="shared" ref="E8:H8" si="1">SUM(F9+F13+F18+F21)</f>
        <v>25000705.02</v>
      </c>
      <c r="G8" s="122">
        <f t="shared" si="1"/>
        <v>25000705.02</v>
      </c>
      <c r="H8" s="122">
        <f t="shared" si="1"/>
        <v>25000705.02</v>
      </c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</row>
    <row r="9" ht="20.1" customHeight="1" spans="1:35">
      <c r="A9" s="120" t="s">
        <v>171</v>
      </c>
      <c r="B9" s="120" t="s">
        <v>16</v>
      </c>
      <c r="C9" s="120" t="s">
        <v>16</v>
      </c>
      <c r="D9" s="120" t="s">
        <v>172</v>
      </c>
      <c r="E9" s="121">
        <f>SUM(E10:E12)</f>
        <v>7761244.57</v>
      </c>
      <c r="F9" s="121">
        <f t="shared" ref="E9:H9" si="2">SUM(F10:F12)</f>
        <v>7761244.57</v>
      </c>
      <c r="G9" s="121">
        <f t="shared" si="2"/>
        <v>7761244.57</v>
      </c>
      <c r="H9" s="121">
        <f t="shared" si="2"/>
        <v>7761244.57</v>
      </c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</row>
    <row r="10" ht="20.1" customHeight="1" spans="1:35">
      <c r="A10" s="120" t="s">
        <v>173</v>
      </c>
      <c r="B10" s="120" t="s">
        <v>97</v>
      </c>
      <c r="C10" s="120" t="s">
        <v>91</v>
      </c>
      <c r="D10" s="120" t="s">
        <v>174</v>
      </c>
      <c r="E10" s="122">
        <v>5134419</v>
      </c>
      <c r="F10" s="122">
        <v>5134419</v>
      </c>
      <c r="G10" s="122">
        <v>5134419</v>
      </c>
      <c r="H10" s="122">
        <v>5134419</v>
      </c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</row>
    <row r="11" ht="20.1" customHeight="1" spans="1:35">
      <c r="A11" s="120" t="s">
        <v>173</v>
      </c>
      <c r="B11" s="120" t="s">
        <v>99</v>
      </c>
      <c r="C11" s="120" t="s">
        <v>91</v>
      </c>
      <c r="D11" s="120" t="s">
        <v>175</v>
      </c>
      <c r="E11" s="122">
        <v>1816276.21</v>
      </c>
      <c r="F11" s="122">
        <v>1816276.21</v>
      </c>
      <c r="G11" s="122">
        <v>1816276.21</v>
      </c>
      <c r="H11" s="122">
        <v>1816276.21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3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</row>
    <row r="12" ht="20.1" customHeight="1" spans="1:35">
      <c r="A12" s="120" t="s">
        <v>173</v>
      </c>
      <c r="B12" s="120" t="s">
        <v>101</v>
      </c>
      <c r="C12" s="120" t="s">
        <v>91</v>
      </c>
      <c r="D12" s="120" t="s">
        <v>176</v>
      </c>
      <c r="E12" s="122">
        <v>810549.36</v>
      </c>
      <c r="F12" s="122">
        <v>810549.36</v>
      </c>
      <c r="G12" s="122">
        <v>810549.36</v>
      </c>
      <c r="H12" s="122">
        <v>810549.36</v>
      </c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</row>
    <row r="13" ht="20.1" customHeight="1" spans="1:35">
      <c r="A13" s="120" t="s">
        <v>177</v>
      </c>
      <c r="B13" s="120" t="s">
        <v>16</v>
      </c>
      <c r="C13" s="120" t="s">
        <v>16</v>
      </c>
      <c r="D13" s="120" t="s">
        <v>178</v>
      </c>
      <c r="E13" s="121">
        <f>SUM(E14:E17)</f>
        <v>1187500</v>
      </c>
      <c r="F13" s="121">
        <f t="shared" ref="E13:H13" si="3">SUM(F14:F17)</f>
        <v>1187500</v>
      </c>
      <c r="G13" s="121">
        <f t="shared" si="3"/>
        <v>1187500</v>
      </c>
      <c r="H13" s="121">
        <f t="shared" si="3"/>
        <v>1187500</v>
      </c>
      <c r="I13" s="122"/>
      <c r="J13" s="123"/>
      <c r="K13" s="122"/>
      <c r="L13" s="122"/>
      <c r="M13" s="122"/>
      <c r="N13" s="122"/>
      <c r="O13" s="122"/>
      <c r="P13" s="122"/>
      <c r="Q13" s="122"/>
      <c r="R13" s="123"/>
      <c r="S13" s="122"/>
      <c r="T13" s="122"/>
      <c r="U13" s="122"/>
      <c r="V13" s="122"/>
      <c r="W13" s="122"/>
      <c r="X13" s="123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</row>
    <row r="14" ht="20.1" customHeight="1" spans="1:35">
      <c r="A14" s="120" t="s">
        <v>179</v>
      </c>
      <c r="B14" s="120" t="s">
        <v>97</v>
      </c>
      <c r="C14" s="120" t="s">
        <v>91</v>
      </c>
      <c r="D14" s="120" t="s">
        <v>180</v>
      </c>
      <c r="E14" s="122">
        <v>962000</v>
      </c>
      <c r="F14" s="122">
        <v>962000</v>
      </c>
      <c r="G14" s="122">
        <v>962000</v>
      </c>
      <c r="H14" s="122">
        <v>962000</v>
      </c>
      <c r="I14" s="123"/>
      <c r="J14" s="123"/>
      <c r="K14" s="123"/>
      <c r="L14" s="123"/>
      <c r="M14" s="123"/>
      <c r="N14" s="123"/>
      <c r="O14" s="123"/>
      <c r="P14" s="123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</row>
    <row r="15" ht="20.1" customHeight="1" spans="1:35">
      <c r="A15" s="120" t="s">
        <v>179</v>
      </c>
      <c r="B15" s="120" t="s">
        <v>101</v>
      </c>
      <c r="C15" s="120" t="s">
        <v>91</v>
      </c>
      <c r="D15" s="120" t="s">
        <v>181</v>
      </c>
      <c r="E15" s="122">
        <v>70000</v>
      </c>
      <c r="F15" s="122">
        <v>70000</v>
      </c>
      <c r="G15" s="122">
        <v>70000</v>
      </c>
      <c r="H15" s="122">
        <v>70000</v>
      </c>
      <c r="I15" s="123"/>
      <c r="J15" s="123"/>
      <c r="K15" s="123"/>
      <c r="L15" s="123"/>
      <c r="M15" s="123"/>
      <c r="N15" s="123"/>
      <c r="O15" s="123"/>
      <c r="P15" s="123"/>
      <c r="Q15" s="122"/>
      <c r="R15" s="122"/>
      <c r="S15" s="123"/>
      <c r="T15" s="122"/>
      <c r="U15" s="122"/>
      <c r="V15" s="122"/>
      <c r="W15" s="122"/>
      <c r="X15" s="123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</row>
    <row r="16" ht="20.1" customHeight="1" spans="1:35">
      <c r="A16" s="120" t="s">
        <v>179</v>
      </c>
      <c r="B16" s="120" t="s">
        <v>93</v>
      </c>
      <c r="C16" s="120" t="s">
        <v>91</v>
      </c>
      <c r="D16" s="120" t="s">
        <v>182</v>
      </c>
      <c r="E16" s="122">
        <v>13000</v>
      </c>
      <c r="F16" s="122">
        <v>13000</v>
      </c>
      <c r="G16" s="122">
        <v>13000</v>
      </c>
      <c r="H16" s="122">
        <v>13000</v>
      </c>
      <c r="I16" s="123"/>
      <c r="J16" s="123"/>
      <c r="K16" s="123"/>
      <c r="L16" s="123"/>
      <c r="M16" s="123"/>
      <c r="N16" s="123"/>
      <c r="O16" s="123"/>
      <c r="P16" s="123"/>
      <c r="Q16" s="123"/>
      <c r="R16" s="122"/>
      <c r="S16" s="123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</row>
    <row r="17" ht="20.1" customHeight="1" spans="1:35">
      <c r="A17" s="120" t="s">
        <v>179</v>
      </c>
      <c r="B17" s="120" t="s">
        <v>183</v>
      </c>
      <c r="C17" s="120" t="s">
        <v>91</v>
      </c>
      <c r="D17" s="120" t="s">
        <v>184</v>
      </c>
      <c r="E17" s="122">
        <v>142500</v>
      </c>
      <c r="F17" s="122">
        <v>142500</v>
      </c>
      <c r="G17" s="122">
        <v>142500</v>
      </c>
      <c r="H17" s="122">
        <v>142500</v>
      </c>
      <c r="I17" s="123"/>
      <c r="J17" s="123"/>
      <c r="K17" s="123"/>
      <c r="L17" s="123"/>
      <c r="M17" s="123"/>
      <c r="N17" s="123"/>
      <c r="O17" s="123"/>
      <c r="P17" s="123"/>
      <c r="Q17" s="123"/>
      <c r="R17" s="122"/>
      <c r="S17" s="122"/>
      <c r="T17" s="122"/>
      <c r="U17" s="123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</row>
    <row r="18" ht="20.1" customHeight="1" spans="1:35">
      <c r="A18" s="120" t="s">
        <v>185</v>
      </c>
      <c r="B18" s="120" t="s">
        <v>16</v>
      </c>
      <c r="C18" s="120" t="s">
        <v>16</v>
      </c>
      <c r="D18" s="120" t="s">
        <v>186</v>
      </c>
      <c r="E18" s="124">
        <f>SUM(E19:E20)</f>
        <v>15791524.45</v>
      </c>
      <c r="F18" s="124">
        <f t="shared" ref="E18:H18" si="4">SUM(F19:F20)</f>
        <v>15791524.45</v>
      </c>
      <c r="G18" s="124">
        <f t="shared" si="4"/>
        <v>15791524.45</v>
      </c>
      <c r="H18" s="124">
        <f t="shared" si="4"/>
        <v>15791524.45</v>
      </c>
      <c r="I18" s="123"/>
      <c r="J18" s="123"/>
      <c r="K18" s="123"/>
      <c r="L18" s="123"/>
      <c r="M18" s="123"/>
      <c r="N18" s="123"/>
      <c r="O18" s="123"/>
      <c r="P18" s="123"/>
      <c r="Q18" s="123"/>
      <c r="R18" s="122"/>
      <c r="S18" s="122"/>
      <c r="T18" s="123"/>
      <c r="U18" s="123"/>
      <c r="V18" s="123"/>
      <c r="W18" s="122"/>
      <c r="X18" s="122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</row>
    <row r="19" ht="20.1" customHeight="1" spans="1:35">
      <c r="A19" s="120" t="s">
        <v>187</v>
      </c>
      <c r="B19" s="120" t="s">
        <v>97</v>
      </c>
      <c r="C19" s="120" t="s">
        <v>91</v>
      </c>
      <c r="D19" s="120" t="s">
        <v>188</v>
      </c>
      <c r="E19" s="123">
        <v>13711024.45</v>
      </c>
      <c r="F19" s="123">
        <v>13711024.45</v>
      </c>
      <c r="G19" s="123">
        <v>13711024.45</v>
      </c>
      <c r="H19" s="123">
        <v>13711024.45</v>
      </c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2"/>
      <c r="T19" s="123"/>
      <c r="U19" s="123"/>
      <c r="V19" s="123"/>
      <c r="W19" s="123"/>
      <c r="X19" s="122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</row>
    <row r="20" ht="20.1" customHeight="1" spans="1:35">
      <c r="A20" s="120" t="s">
        <v>187</v>
      </c>
      <c r="B20" s="120" t="s">
        <v>99</v>
      </c>
      <c r="C20" s="120" t="s">
        <v>91</v>
      </c>
      <c r="D20" s="120" t="s">
        <v>189</v>
      </c>
      <c r="E20" s="123">
        <v>2080500</v>
      </c>
      <c r="F20" s="123">
        <v>2080500</v>
      </c>
      <c r="G20" s="123">
        <v>2080500</v>
      </c>
      <c r="H20" s="123">
        <v>2080500</v>
      </c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2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</row>
    <row r="21" ht="20.1" customHeight="1" spans="1:35">
      <c r="A21" s="120" t="s">
        <v>190</v>
      </c>
      <c r="B21" s="120" t="s">
        <v>16</v>
      </c>
      <c r="C21" s="120" t="s">
        <v>16</v>
      </c>
      <c r="D21" s="120" t="s">
        <v>191</v>
      </c>
      <c r="E21" s="124">
        <v>260436</v>
      </c>
      <c r="F21" s="124">
        <v>260436</v>
      </c>
      <c r="G21" s="124">
        <v>260436</v>
      </c>
      <c r="H21" s="124">
        <v>260436</v>
      </c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</row>
    <row r="22" ht="20.1" customHeight="1" spans="1:35">
      <c r="A22" s="120" t="s">
        <v>192</v>
      </c>
      <c r="B22" s="120" t="s">
        <v>97</v>
      </c>
      <c r="C22" s="120" t="s">
        <v>91</v>
      </c>
      <c r="D22" s="120" t="s">
        <v>193</v>
      </c>
      <c r="E22" s="123">
        <v>260436</v>
      </c>
      <c r="F22" s="123">
        <v>260436</v>
      </c>
      <c r="G22" s="123">
        <v>260436</v>
      </c>
      <c r="H22" s="123">
        <v>260436</v>
      </c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30"/>
      <c r="V22" s="130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</row>
    <row r="23" ht="20.1" customHeight="1" spans="1:35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</row>
    <row r="24" ht="20.1" customHeight="1" spans="1:35">
      <c r="A24" s="126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7"/>
      <c r="R24" s="126"/>
      <c r="S24" s="126"/>
      <c r="T24" s="126"/>
      <c r="U24" s="126"/>
      <c r="V24" s="127"/>
      <c r="W24" s="127"/>
      <c r="X24" s="127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</row>
    <row r="25" ht="20.1" customHeight="1" spans="1:35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7"/>
      <c r="R25" s="126"/>
      <c r="S25" s="126"/>
      <c r="T25" s="126"/>
      <c r="U25" s="126"/>
      <c r="V25" s="127"/>
      <c r="W25" s="127"/>
      <c r="X25" s="127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</row>
    <row r="26" ht="20.1" customHeight="1" spans="1:35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7"/>
      <c r="R26" s="126"/>
      <c r="S26" s="126"/>
      <c r="T26" s="126"/>
      <c r="U26" s="126"/>
      <c r="V26" s="127"/>
      <c r="W26" s="127"/>
      <c r="X26" s="127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</row>
    <row r="27" ht="20.1" customHeight="1" spans="1:35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7"/>
      <c r="R27" s="126"/>
      <c r="S27" s="126"/>
      <c r="T27" s="126"/>
      <c r="U27" s="126"/>
      <c r="V27" s="127"/>
      <c r="W27" s="127"/>
      <c r="X27" s="127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</row>
    <row r="28" ht="20.1" customHeight="1" spans="1:35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7"/>
      <c r="R28" s="126"/>
      <c r="S28" s="126"/>
      <c r="T28" s="126"/>
      <c r="U28" s="126"/>
      <c r="V28" s="127"/>
      <c r="W28" s="127"/>
      <c r="X28" s="127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35"/>
  <sheetViews>
    <sheetView showGridLines="0" showZeros="0" topLeftCell="A8" workbookViewId="0">
      <selection activeCell="K26" sqref="K26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7.5" customWidth="1"/>
    <col min="6" max="112" width="14.6666666666667" customWidth="1"/>
    <col min="113" max="113" width="10.6666666666667" customWidth="1"/>
    <col min="114" max="250" width="9.16666666666667" customWidth="1"/>
  </cols>
  <sheetData>
    <row r="1" ht="20.1" customHeight="1" spans="1:11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27"/>
      <c r="AH1" s="127"/>
      <c r="DH1" s="137" t="s">
        <v>194</v>
      </c>
    </row>
    <row r="2" ht="20.1" customHeight="1" spans="1:112">
      <c r="A2" s="17" t="s">
        <v>195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</row>
    <row r="3" ht="20.1" customHeight="1" spans="1:113">
      <c r="A3" s="82" t="s">
        <v>5</v>
      </c>
      <c r="B3" s="18"/>
      <c r="C3" s="18"/>
      <c r="D3" s="18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20" t="s">
        <v>6</v>
      </c>
      <c r="DI3" s="47"/>
    </row>
    <row r="4" ht="20.1" customHeight="1" spans="1:113">
      <c r="A4" s="113" t="s">
        <v>63</v>
      </c>
      <c r="B4" s="113"/>
      <c r="C4" s="113"/>
      <c r="D4" s="113"/>
      <c r="E4" s="114" t="s">
        <v>64</v>
      </c>
      <c r="F4" s="115" t="s">
        <v>196</v>
      </c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 t="s">
        <v>197</v>
      </c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31" t="s">
        <v>198</v>
      </c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2"/>
      <c r="BH4" s="131"/>
      <c r="BI4" s="131" t="s">
        <v>199</v>
      </c>
      <c r="BJ4" s="131"/>
      <c r="BK4" s="131"/>
      <c r="BL4" s="131"/>
      <c r="BM4" s="131"/>
      <c r="BN4" s="131" t="s">
        <v>200</v>
      </c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 t="s">
        <v>201</v>
      </c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 t="s">
        <v>202</v>
      </c>
      <c r="CS4" s="131"/>
      <c r="CT4" s="131"/>
      <c r="CU4" s="131" t="s">
        <v>203</v>
      </c>
      <c r="CV4" s="131"/>
      <c r="CW4" s="131"/>
      <c r="CX4" s="131"/>
      <c r="CY4" s="131"/>
      <c r="CZ4" s="131"/>
      <c r="DA4" s="131" t="s">
        <v>204</v>
      </c>
      <c r="DB4" s="131"/>
      <c r="DC4" s="131"/>
      <c r="DD4" s="131" t="s">
        <v>205</v>
      </c>
      <c r="DE4" s="131"/>
      <c r="DF4" s="131"/>
      <c r="DG4" s="131"/>
      <c r="DH4" s="131"/>
      <c r="DI4" s="47"/>
    </row>
    <row r="5" ht="20.1" customHeight="1" spans="1:113">
      <c r="A5" s="113" t="s">
        <v>72</v>
      </c>
      <c r="B5" s="113"/>
      <c r="C5" s="113"/>
      <c r="D5" s="114" t="s">
        <v>74</v>
      </c>
      <c r="E5" s="114"/>
      <c r="F5" s="114" t="s">
        <v>79</v>
      </c>
      <c r="G5" s="114" t="s">
        <v>206</v>
      </c>
      <c r="H5" s="114" t="s">
        <v>207</v>
      </c>
      <c r="I5" s="114" t="s">
        <v>208</v>
      </c>
      <c r="J5" s="114" t="s">
        <v>209</v>
      </c>
      <c r="K5" s="114" t="s">
        <v>210</v>
      </c>
      <c r="L5" s="114" t="s">
        <v>211</v>
      </c>
      <c r="M5" s="114" t="s">
        <v>212</v>
      </c>
      <c r="N5" s="114" t="s">
        <v>213</v>
      </c>
      <c r="O5" s="114" t="s">
        <v>214</v>
      </c>
      <c r="P5" s="114" t="s">
        <v>215</v>
      </c>
      <c r="Q5" s="114" t="s">
        <v>216</v>
      </c>
      <c r="R5" s="114" t="s">
        <v>217</v>
      </c>
      <c r="S5" s="114" t="s">
        <v>218</v>
      </c>
      <c r="T5" s="114" t="s">
        <v>79</v>
      </c>
      <c r="U5" s="114" t="s">
        <v>219</v>
      </c>
      <c r="V5" s="114" t="s">
        <v>220</v>
      </c>
      <c r="W5" s="114" t="s">
        <v>221</v>
      </c>
      <c r="X5" s="114" t="s">
        <v>222</v>
      </c>
      <c r="Y5" s="114" t="s">
        <v>223</v>
      </c>
      <c r="Z5" s="114" t="s">
        <v>224</v>
      </c>
      <c r="AA5" s="114" t="s">
        <v>225</v>
      </c>
      <c r="AB5" s="114" t="s">
        <v>226</v>
      </c>
      <c r="AC5" s="114" t="s">
        <v>227</v>
      </c>
      <c r="AD5" s="114" t="s">
        <v>228</v>
      </c>
      <c r="AE5" s="114" t="s">
        <v>229</v>
      </c>
      <c r="AF5" s="114" t="s">
        <v>230</v>
      </c>
      <c r="AG5" s="114" t="s">
        <v>231</v>
      </c>
      <c r="AH5" s="114" t="s">
        <v>232</v>
      </c>
      <c r="AI5" s="114" t="s">
        <v>233</v>
      </c>
      <c r="AJ5" s="114" t="s">
        <v>234</v>
      </c>
      <c r="AK5" s="114" t="s">
        <v>235</v>
      </c>
      <c r="AL5" s="114" t="s">
        <v>236</v>
      </c>
      <c r="AM5" s="114" t="s">
        <v>237</v>
      </c>
      <c r="AN5" s="114" t="s">
        <v>238</v>
      </c>
      <c r="AO5" s="114" t="s">
        <v>239</v>
      </c>
      <c r="AP5" s="114" t="s">
        <v>240</v>
      </c>
      <c r="AQ5" s="114" t="s">
        <v>241</v>
      </c>
      <c r="AR5" s="114" t="s">
        <v>242</v>
      </c>
      <c r="AS5" s="114" t="s">
        <v>243</v>
      </c>
      <c r="AT5" s="114" t="s">
        <v>244</v>
      </c>
      <c r="AU5" s="114" t="s">
        <v>245</v>
      </c>
      <c r="AV5" s="114" t="s">
        <v>79</v>
      </c>
      <c r="AW5" s="114" t="s">
        <v>246</v>
      </c>
      <c r="AX5" s="114" t="s">
        <v>247</v>
      </c>
      <c r="AY5" s="114" t="s">
        <v>248</v>
      </c>
      <c r="AZ5" s="114" t="s">
        <v>249</v>
      </c>
      <c r="BA5" s="114" t="s">
        <v>250</v>
      </c>
      <c r="BB5" s="114" t="s">
        <v>251</v>
      </c>
      <c r="BC5" s="114" t="s">
        <v>217</v>
      </c>
      <c r="BD5" s="114" t="s">
        <v>252</v>
      </c>
      <c r="BE5" s="114" t="s">
        <v>253</v>
      </c>
      <c r="BF5" s="133" t="s">
        <v>254</v>
      </c>
      <c r="BG5" s="114" t="s">
        <v>255</v>
      </c>
      <c r="BH5" s="134" t="s">
        <v>256</v>
      </c>
      <c r="BI5" s="114" t="s">
        <v>79</v>
      </c>
      <c r="BJ5" s="114" t="s">
        <v>257</v>
      </c>
      <c r="BK5" s="114" t="s">
        <v>258</v>
      </c>
      <c r="BL5" s="114" t="s">
        <v>259</v>
      </c>
      <c r="BM5" s="114" t="s">
        <v>260</v>
      </c>
      <c r="BN5" s="114" t="s">
        <v>79</v>
      </c>
      <c r="BO5" s="114" t="s">
        <v>261</v>
      </c>
      <c r="BP5" s="114" t="s">
        <v>262</v>
      </c>
      <c r="BQ5" s="114" t="s">
        <v>263</v>
      </c>
      <c r="BR5" s="114" t="s">
        <v>264</v>
      </c>
      <c r="BS5" s="114" t="s">
        <v>265</v>
      </c>
      <c r="BT5" s="114" t="s">
        <v>266</v>
      </c>
      <c r="BU5" s="114" t="s">
        <v>267</v>
      </c>
      <c r="BV5" s="114" t="s">
        <v>268</v>
      </c>
      <c r="BW5" s="114" t="s">
        <v>269</v>
      </c>
      <c r="BX5" s="114" t="s">
        <v>270</v>
      </c>
      <c r="BY5" s="114" t="s">
        <v>271</v>
      </c>
      <c r="BZ5" s="114" t="s">
        <v>272</v>
      </c>
      <c r="CA5" s="114" t="s">
        <v>79</v>
      </c>
      <c r="CB5" s="114" t="s">
        <v>261</v>
      </c>
      <c r="CC5" s="114" t="s">
        <v>262</v>
      </c>
      <c r="CD5" s="114" t="s">
        <v>263</v>
      </c>
      <c r="CE5" s="114" t="s">
        <v>264</v>
      </c>
      <c r="CF5" s="114" t="s">
        <v>265</v>
      </c>
      <c r="CG5" s="114" t="s">
        <v>266</v>
      </c>
      <c r="CH5" s="114" t="s">
        <v>267</v>
      </c>
      <c r="CI5" s="114" t="s">
        <v>273</v>
      </c>
      <c r="CJ5" s="114" t="s">
        <v>274</v>
      </c>
      <c r="CK5" s="114" t="s">
        <v>275</v>
      </c>
      <c r="CL5" s="114" t="s">
        <v>276</v>
      </c>
      <c r="CM5" s="114" t="s">
        <v>268</v>
      </c>
      <c r="CN5" s="114" t="s">
        <v>269</v>
      </c>
      <c r="CO5" s="114" t="s">
        <v>277</v>
      </c>
      <c r="CP5" s="114" t="s">
        <v>271</v>
      </c>
      <c r="CQ5" s="114" t="s">
        <v>201</v>
      </c>
      <c r="CR5" s="114" t="s">
        <v>79</v>
      </c>
      <c r="CS5" s="114" t="s">
        <v>278</v>
      </c>
      <c r="CT5" s="114" t="s">
        <v>279</v>
      </c>
      <c r="CU5" s="114" t="s">
        <v>79</v>
      </c>
      <c r="CV5" s="114" t="s">
        <v>278</v>
      </c>
      <c r="CW5" s="114" t="s">
        <v>280</v>
      </c>
      <c r="CX5" s="114" t="s">
        <v>281</v>
      </c>
      <c r="CY5" s="114" t="s">
        <v>282</v>
      </c>
      <c r="CZ5" s="114" t="s">
        <v>279</v>
      </c>
      <c r="DA5" s="114" t="s">
        <v>79</v>
      </c>
      <c r="DB5" s="114" t="s">
        <v>204</v>
      </c>
      <c r="DC5" s="114" t="s">
        <v>283</v>
      </c>
      <c r="DD5" s="114" t="s">
        <v>79</v>
      </c>
      <c r="DE5" s="114" t="s">
        <v>284</v>
      </c>
      <c r="DF5" s="114" t="s">
        <v>285</v>
      </c>
      <c r="DG5" s="114" t="s">
        <v>286</v>
      </c>
      <c r="DH5" s="114" t="s">
        <v>205</v>
      </c>
      <c r="DI5" s="47"/>
    </row>
    <row r="6" ht="30.75" customHeight="1" spans="1:113">
      <c r="A6" s="116" t="s">
        <v>84</v>
      </c>
      <c r="B6" s="117" t="s">
        <v>85</v>
      </c>
      <c r="C6" s="116" t="s">
        <v>86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 t="s">
        <v>287</v>
      </c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33"/>
      <c r="BG6" s="114"/>
      <c r="BH6" s="13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47"/>
    </row>
    <row r="7" ht="20.1" customHeight="1" spans="1:113">
      <c r="A7" s="118" t="s">
        <v>84</v>
      </c>
      <c r="B7" s="118" t="s">
        <v>85</v>
      </c>
      <c r="C7" s="118" t="s">
        <v>86</v>
      </c>
      <c r="D7" s="118" t="s">
        <v>288</v>
      </c>
      <c r="E7" s="119">
        <f>SUM(F7,T7,AV7,BI7,BN7,CA7,CR7,CU7,DA7,DD7)</f>
        <v>0</v>
      </c>
      <c r="F7" s="119" t="s">
        <v>289</v>
      </c>
      <c r="G7" s="119" t="s">
        <v>290</v>
      </c>
      <c r="H7" s="119" t="s">
        <v>291</v>
      </c>
      <c r="I7" s="119" t="s">
        <v>292</v>
      </c>
      <c r="J7" s="119" t="s">
        <v>293</v>
      </c>
      <c r="K7" s="119" t="s">
        <v>294</v>
      </c>
      <c r="L7" s="119" t="s">
        <v>295</v>
      </c>
      <c r="M7" s="119" t="s">
        <v>296</v>
      </c>
      <c r="N7" s="119" t="s">
        <v>297</v>
      </c>
      <c r="O7" s="119" t="s">
        <v>298</v>
      </c>
      <c r="P7" s="119" t="s">
        <v>299</v>
      </c>
      <c r="Q7" s="119" t="s">
        <v>300</v>
      </c>
      <c r="R7" s="119" t="s">
        <v>301</v>
      </c>
      <c r="S7" s="119" t="s">
        <v>302</v>
      </c>
      <c r="T7" s="119" t="s">
        <v>303</v>
      </c>
      <c r="U7" s="119" t="s">
        <v>304</v>
      </c>
      <c r="V7" s="119" t="s">
        <v>305</v>
      </c>
      <c r="W7" s="119" t="s">
        <v>306</v>
      </c>
      <c r="X7" s="119" t="s">
        <v>307</v>
      </c>
      <c r="Y7" s="119" t="s">
        <v>308</v>
      </c>
      <c r="Z7" s="119" t="s">
        <v>309</v>
      </c>
      <c r="AA7" s="119" t="s">
        <v>310</v>
      </c>
      <c r="AB7" s="119" t="s">
        <v>311</v>
      </c>
      <c r="AC7" s="119" t="s">
        <v>312</v>
      </c>
      <c r="AD7" s="119" t="s">
        <v>313</v>
      </c>
      <c r="AE7" s="119" t="s">
        <v>314</v>
      </c>
      <c r="AF7" s="119" t="s">
        <v>315</v>
      </c>
      <c r="AG7" s="119" t="s">
        <v>316</v>
      </c>
      <c r="AH7" s="119" t="s">
        <v>317</v>
      </c>
      <c r="AI7" s="119" t="s">
        <v>318</v>
      </c>
      <c r="AJ7" s="119" t="s">
        <v>319</v>
      </c>
      <c r="AK7" s="119" t="s">
        <v>320</v>
      </c>
      <c r="AL7" s="119" t="s">
        <v>287</v>
      </c>
      <c r="AM7" s="119" t="s">
        <v>321</v>
      </c>
      <c r="AN7" s="119" t="s">
        <v>322</v>
      </c>
      <c r="AO7" s="119" t="s">
        <v>323</v>
      </c>
      <c r="AP7" s="119" t="s">
        <v>324</v>
      </c>
      <c r="AQ7" s="119" t="s">
        <v>325</v>
      </c>
      <c r="AR7" s="119" t="s">
        <v>326</v>
      </c>
      <c r="AS7" s="119" t="s">
        <v>327</v>
      </c>
      <c r="AT7" s="119" t="s">
        <v>328</v>
      </c>
      <c r="AU7" s="119" t="s">
        <v>329</v>
      </c>
      <c r="AV7" s="119" t="s">
        <v>330</v>
      </c>
      <c r="AW7" s="119" t="s">
        <v>331</v>
      </c>
      <c r="AX7" s="119" t="s">
        <v>332</v>
      </c>
      <c r="AY7" s="119" t="s">
        <v>333</v>
      </c>
      <c r="AZ7" s="119" t="s">
        <v>334</v>
      </c>
      <c r="BA7" s="119" t="s">
        <v>335</v>
      </c>
      <c r="BB7" s="119" t="s">
        <v>336</v>
      </c>
      <c r="BC7" s="119" t="s">
        <v>337</v>
      </c>
      <c r="BD7" s="119" t="s">
        <v>338</v>
      </c>
      <c r="BE7" s="119" t="s">
        <v>339</v>
      </c>
      <c r="BF7" s="135" t="s">
        <v>340</v>
      </c>
      <c r="BG7" s="119" t="s">
        <v>341</v>
      </c>
      <c r="BH7" s="136" t="s">
        <v>342</v>
      </c>
      <c r="BI7" s="119" t="s">
        <v>343</v>
      </c>
      <c r="BJ7" s="119" t="s">
        <v>344</v>
      </c>
      <c r="BK7" s="119" t="s">
        <v>345</v>
      </c>
      <c r="BL7" s="119" t="s">
        <v>346</v>
      </c>
      <c r="BM7" s="119" t="s">
        <v>347</v>
      </c>
      <c r="BN7" s="119" t="s">
        <v>348</v>
      </c>
      <c r="BO7" s="119" t="s">
        <v>349</v>
      </c>
      <c r="BP7" s="119" t="s">
        <v>350</v>
      </c>
      <c r="BQ7" s="119" t="s">
        <v>351</v>
      </c>
      <c r="BR7" s="119" t="s">
        <v>352</v>
      </c>
      <c r="BS7" s="119" t="s">
        <v>353</v>
      </c>
      <c r="BT7" s="119" t="s">
        <v>354</v>
      </c>
      <c r="BU7" s="119" t="s">
        <v>355</v>
      </c>
      <c r="BV7" s="119" t="s">
        <v>356</v>
      </c>
      <c r="BW7" s="119" t="s">
        <v>357</v>
      </c>
      <c r="BX7" s="119" t="s">
        <v>358</v>
      </c>
      <c r="BY7" s="119" t="s">
        <v>359</v>
      </c>
      <c r="BZ7" s="119" t="s">
        <v>360</v>
      </c>
      <c r="CA7" s="119" t="s">
        <v>361</v>
      </c>
      <c r="CB7" s="119" t="s">
        <v>362</v>
      </c>
      <c r="CC7" s="119" t="s">
        <v>363</v>
      </c>
      <c r="CD7" s="119" t="s">
        <v>364</v>
      </c>
      <c r="CE7" s="119" t="s">
        <v>365</v>
      </c>
      <c r="CF7" s="119" t="s">
        <v>366</v>
      </c>
      <c r="CG7" s="119" t="s">
        <v>367</v>
      </c>
      <c r="CH7" s="119" t="s">
        <v>368</v>
      </c>
      <c r="CI7" s="119" t="s">
        <v>369</v>
      </c>
      <c r="CJ7" s="119" t="s">
        <v>370</v>
      </c>
      <c r="CK7" s="119" t="s">
        <v>371</v>
      </c>
      <c r="CL7" s="119" t="s">
        <v>372</v>
      </c>
      <c r="CM7" s="119" t="s">
        <v>373</v>
      </c>
      <c r="CN7" s="119" t="s">
        <v>374</v>
      </c>
      <c r="CO7" s="119" t="s">
        <v>375</v>
      </c>
      <c r="CP7" s="119" t="s">
        <v>376</v>
      </c>
      <c r="CQ7" s="119" t="s">
        <v>377</v>
      </c>
      <c r="CR7" s="119" t="s">
        <v>378</v>
      </c>
      <c r="CS7" s="119" t="s">
        <v>379</v>
      </c>
      <c r="CT7" s="119" t="s">
        <v>380</v>
      </c>
      <c r="CU7" s="119" t="s">
        <v>381</v>
      </c>
      <c r="CV7" s="119" t="s">
        <v>382</v>
      </c>
      <c r="CW7" s="119" t="s">
        <v>383</v>
      </c>
      <c r="CX7" s="119" t="s">
        <v>384</v>
      </c>
      <c r="CY7" s="119" t="s">
        <v>385</v>
      </c>
      <c r="CZ7" s="119" t="s">
        <v>386</v>
      </c>
      <c r="DA7" s="119" t="s">
        <v>387</v>
      </c>
      <c r="DB7" s="119" t="s">
        <v>388</v>
      </c>
      <c r="DC7" s="119" t="s">
        <v>389</v>
      </c>
      <c r="DD7" s="119" t="s">
        <v>390</v>
      </c>
      <c r="DE7" s="119" t="s">
        <v>391</v>
      </c>
      <c r="DF7" s="119" t="s">
        <v>392</v>
      </c>
      <c r="DG7" s="119" t="s">
        <v>393</v>
      </c>
      <c r="DH7" s="119" t="s">
        <v>394</v>
      </c>
      <c r="DI7" s="138"/>
    </row>
    <row r="8" ht="20.1" customHeight="1" spans="1:113">
      <c r="A8" s="120" t="s">
        <v>16</v>
      </c>
      <c r="B8" s="120" t="s">
        <v>16</v>
      </c>
      <c r="C8" s="120" t="s">
        <v>16</v>
      </c>
      <c r="D8" s="120" t="s">
        <v>64</v>
      </c>
      <c r="E8" s="121">
        <f>F8+T8+AV8</f>
        <v>25000705.02</v>
      </c>
      <c r="F8" s="122">
        <f>F9+F13+F18+F22</f>
        <v>21472269.02</v>
      </c>
      <c r="G8" s="122">
        <f>SUM(G9:G24)</f>
        <v>5809872</v>
      </c>
      <c r="H8" s="122">
        <f>SUM(H9:H24)</f>
        <v>4407897</v>
      </c>
      <c r="I8" s="122">
        <f t="shared" ref="I8:S8" si="0">SUM(I9:I24)</f>
        <v>484156</v>
      </c>
      <c r="J8" s="122">
        <f t="shared" si="0"/>
        <v>0</v>
      </c>
      <c r="K8" s="122">
        <f t="shared" si="0"/>
        <v>3283992</v>
      </c>
      <c r="L8" s="122">
        <f t="shared" si="0"/>
        <v>2253488.48</v>
      </c>
      <c r="M8" s="122">
        <f t="shared" si="0"/>
        <v>1124169.04</v>
      </c>
      <c r="N8" s="122">
        <f t="shared" si="0"/>
        <v>985901.21</v>
      </c>
      <c r="O8" s="122">
        <f t="shared" si="0"/>
        <v>373748.72</v>
      </c>
      <c r="P8" s="122">
        <f t="shared" si="0"/>
        <v>275769.25</v>
      </c>
      <c r="Q8" s="122">
        <f t="shared" si="0"/>
        <v>2245084.32</v>
      </c>
      <c r="R8" s="122">
        <f t="shared" ref="R8:BH8" si="1">SUM(R9:R24)</f>
        <v>0</v>
      </c>
      <c r="S8" s="122">
        <f t="shared" si="1"/>
        <v>228191</v>
      </c>
      <c r="T8" s="121">
        <f t="shared" si="1"/>
        <v>3268000</v>
      </c>
      <c r="U8" s="122">
        <f t="shared" si="1"/>
        <v>900000</v>
      </c>
      <c r="V8" s="122">
        <f t="shared" si="1"/>
        <v>0</v>
      </c>
      <c r="W8" s="122">
        <f t="shared" si="1"/>
        <v>0</v>
      </c>
      <c r="X8" s="122">
        <f t="shared" si="1"/>
        <v>0</v>
      </c>
      <c r="Y8" s="122">
        <f t="shared" si="1"/>
        <v>10000</v>
      </c>
      <c r="Z8" s="122">
        <f t="shared" si="1"/>
        <v>90000</v>
      </c>
      <c r="AA8" s="122">
        <f t="shared" si="1"/>
        <v>110000</v>
      </c>
      <c r="AB8" s="122">
        <f t="shared" si="1"/>
        <v>0</v>
      </c>
      <c r="AC8" s="122">
        <f t="shared" si="1"/>
        <v>0</v>
      </c>
      <c r="AD8" s="122">
        <f t="shared" si="1"/>
        <v>1184000</v>
      </c>
      <c r="AE8" s="122">
        <f t="shared" si="1"/>
        <v>0</v>
      </c>
      <c r="AF8" s="122">
        <f t="shared" si="1"/>
        <v>0</v>
      </c>
      <c r="AG8" s="122">
        <f t="shared" si="1"/>
        <v>0</v>
      </c>
      <c r="AH8" s="122">
        <f t="shared" si="1"/>
        <v>0</v>
      </c>
      <c r="AI8" s="122">
        <f t="shared" si="1"/>
        <v>100000</v>
      </c>
      <c r="AJ8" s="122">
        <f t="shared" si="1"/>
        <v>29000</v>
      </c>
      <c r="AK8" s="122">
        <f t="shared" si="1"/>
        <v>0</v>
      </c>
      <c r="AL8" s="122">
        <f t="shared" si="1"/>
        <v>0</v>
      </c>
      <c r="AM8" s="122">
        <f t="shared" si="1"/>
        <v>0</v>
      </c>
      <c r="AN8" s="122">
        <f t="shared" si="1"/>
        <v>110000</v>
      </c>
      <c r="AO8" s="122">
        <f t="shared" si="1"/>
        <v>0</v>
      </c>
      <c r="AP8" s="122">
        <f t="shared" si="1"/>
        <v>0</v>
      </c>
      <c r="AQ8" s="122">
        <f t="shared" si="1"/>
        <v>0</v>
      </c>
      <c r="AR8" s="122">
        <f t="shared" si="1"/>
        <v>285000</v>
      </c>
      <c r="AS8" s="122">
        <f t="shared" si="1"/>
        <v>450000</v>
      </c>
      <c r="AT8" s="122">
        <f t="shared" si="1"/>
        <v>0</v>
      </c>
      <c r="AU8" s="122">
        <f t="shared" si="1"/>
        <v>0</v>
      </c>
      <c r="AV8" s="121">
        <f t="shared" si="1"/>
        <v>260436</v>
      </c>
      <c r="AW8" s="122">
        <f t="shared" si="1"/>
        <v>0</v>
      </c>
      <c r="AX8" s="122">
        <f t="shared" si="1"/>
        <v>0</v>
      </c>
      <c r="AY8" s="122">
        <f t="shared" si="1"/>
        <v>0</v>
      </c>
      <c r="AZ8" s="122">
        <f t="shared" si="1"/>
        <v>0</v>
      </c>
      <c r="BA8" s="122">
        <f t="shared" si="1"/>
        <v>151632</v>
      </c>
      <c r="BB8" s="122">
        <f t="shared" si="1"/>
        <v>0</v>
      </c>
      <c r="BC8" s="122">
        <f t="shared" si="1"/>
        <v>108000</v>
      </c>
      <c r="BD8" s="122">
        <f t="shared" si="1"/>
        <v>0</v>
      </c>
      <c r="BE8" s="122">
        <f t="shared" si="1"/>
        <v>804</v>
      </c>
      <c r="BF8" s="122">
        <f t="shared" si="1"/>
        <v>0</v>
      </c>
      <c r="BG8" s="122">
        <f t="shared" si="1"/>
        <v>0</v>
      </c>
      <c r="BH8" s="122">
        <f t="shared" si="1"/>
        <v>0</v>
      </c>
      <c r="BI8" s="123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3"/>
      <c r="BU8" s="122"/>
      <c r="BV8" s="122"/>
      <c r="BW8" s="122"/>
      <c r="BX8" s="122"/>
      <c r="BY8" s="122"/>
      <c r="BZ8" s="122"/>
      <c r="CA8" s="123"/>
      <c r="CB8" s="122"/>
      <c r="CC8" s="122"/>
      <c r="CD8" s="123"/>
      <c r="CE8" s="122"/>
      <c r="CF8" s="122"/>
      <c r="CG8" s="122"/>
      <c r="CH8" s="122"/>
      <c r="CI8" s="122"/>
      <c r="CJ8" s="122"/>
      <c r="CK8" s="122"/>
      <c r="CL8" s="123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3"/>
    </row>
    <row r="9" ht="20.1" customHeight="1" spans="1:113">
      <c r="A9" s="120" t="s">
        <v>16</v>
      </c>
      <c r="B9" s="120" t="s">
        <v>16</v>
      </c>
      <c r="C9" s="120" t="s">
        <v>16</v>
      </c>
      <c r="D9" s="120" t="s">
        <v>395</v>
      </c>
      <c r="E9" s="121">
        <f t="shared" ref="E9:E17" si="2">F9</f>
        <v>3377657.52</v>
      </c>
      <c r="F9" s="121">
        <f>F10</f>
        <v>3377657.52</v>
      </c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3"/>
      <c r="AL9" s="122"/>
      <c r="AM9" s="122"/>
      <c r="AN9" s="122"/>
      <c r="AO9" s="122"/>
      <c r="AP9" s="122"/>
      <c r="AQ9" s="122"/>
      <c r="AR9" s="122"/>
      <c r="AS9" s="122"/>
      <c r="AT9" s="122"/>
      <c r="AU9" s="123"/>
      <c r="AV9" s="122"/>
      <c r="AW9" s="122"/>
      <c r="AX9" s="122"/>
      <c r="AY9" s="123"/>
      <c r="AZ9" s="123"/>
      <c r="BA9" s="122"/>
      <c r="BB9" s="122"/>
      <c r="BC9" s="122"/>
      <c r="BD9" s="122"/>
      <c r="BE9" s="122"/>
      <c r="BF9" s="122"/>
      <c r="BG9" s="122"/>
      <c r="BH9" s="122"/>
      <c r="BI9" s="123"/>
      <c r="BJ9" s="123"/>
      <c r="BK9" s="123"/>
      <c r="BL9" s="123"/>
      <c r="BM9" s="123"/>
      <c r="BN9" s="122"/>
      <c r="BO9" s="123"/>
      <c r="BP9" s="122"/>
      <c r="BQ9" s="122"/>
      <c r="BR9" s="122"/>
      <c r="BS9" s="123"/>
      <c r="BT9" s="122"/>
      <c r="BU9" s="122"/>
      <c r="BV9" s="123"/>
      <c r="BW9" s="123"/>
      <c r="BX9" s="123"/>
      <c r="BY9" s="123"/>
      <c r="BZ9" s="122"/>
      <c r="CA9" s="122"/>
      <c r="CB9" s="122"/>
      <c r="CC9" s="122"/>
      <c r="CD9" s="123"/>
      <c r="CE9" s="122"/>
      <c r="CF9" s="122"/>
      <c r="CG9" s="122"/>
      <c r="CH9" s="122"/>
      <c r="CI9" s="122"/>
      <c r="CJ9" s="122"/>
      <c r="CK9" s="122"/>
      <c r="CL9" s="123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3"/>
    </row>
    <row r="10" ht="20.1" customHeight="1" spans="1:113">
      <c r="A10" s="120" t="s">
        <v>16</v>
      </c>
      <c r="B10" s="120" t="s">
        <v>16</v>
      </c>
      <c r="C10" s="120" t="s">
        <v>16</v>
      </c>
      <c r="D10" s="120" t="s">
        <v>396</v>
      </c>
      <c r="E10" s="122">
        <f t="shared" si="2"/>
        <v>3377657.52</v>
      </c>
      <c r="F10" s="122">
        <f>SUM(F11:F12)</f>
        <v>3377657.52</v>
      </c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3"/>
      <c r="AZ10" s="123"/>
      <c r="BA10" s="122"/>
      <c r="BB10" s="122"/>
      <c r="BC10" s="122"/>
      <c r="BD10" s="122"/>
      <c r="BE10" s="122"/>
      <c r="BF10" s="122"/>
      <c r="BG10" s="122"/>
      <c r="BH10" s="122"/>
      <c r="BI10" s="123"/>
      <c r="BJ10" s="123"/>
      <c r="BK10" s="123"/>
      <c r="BL10" s="123"/>
      <c r="BM10" s="123"/>
      <c r="BN10" s="122"/>
      <c r="BO10" s="123"/>
      <c r="BP10" s="122"/>
      <c r="BQ10" s="122"/>
      <c r="BR10" s="122"/>
      <c r="BS10" s="122"/>
      <c r="BT10" s="122"/>
      <c r="BU10" s="122"/>
      <c r="BV10" s="123"/>
      <c r="BW10" s="123"/>
      <c r="BX10" s="123"/>
      <c r="BY10" s="123"/>
      <c r="BZ10" s="122"/>
      <c r="CA10" s="122"/>
      <c r="CB10" s="122"/>
      <c r="CC10" s="122"/>
      <c r="CD10" s="123"/>
      <c r="CE10" s="122"/>
      <c r="CF10" s="122"/>
      <c r="CG10" s="122"/>
      <c r="CH10" s="122"/>
      <c r="CI10" s="122"/>
      <c r="CJ10" s="122"/>
      <c r="CK10" s="122"/>
      <c r="CL10" s="123"/>
      <c r="CM10" s="123"/>
      <c r="CN10" s="122"/>
      <c r="CO10" s="123"/>
      <c r="CP10" s="123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3"/>
      <c r="DH10" s="122"/>
      <c r="DI10" s="123"/>
    </row>
    <row r="11" ht="20.1" customHeight="1" spans="1:113">
      <c r="A11" s="120" t="s">
        <v>89</v>
      </c>
      <c r="B11" s="120" t="s">
        <v>90</v>
      </c>
      <c r="C11" s="120" t="s">
        <v>90</v>
      </c>
      <c r="D11" s="120" t="s">
        <v>397</v>
      </c>
      <c r="E11" s="122">
        <f t="shared" si="2"/>
        <v>2253488.48</v>
      </c>
      <c r="F11" s="122">
        <f>SUM(G11:S11)</f>
        <v>2253488.48</v>
      </c>
      <c r="G11" s="122"/>
      <c r="H11" s="122"/>
      <c r="I11" s="123"/>
      <c r="J11" s="122"/>
      <c r="K11" s="122"/>
      <c r="L11" s="122">
        <v>2253488.48</v>
      </c>
      <c r="M11" s="122"/>
      <c r="N11" s="122"/>
      <c r="O11" s="122"/>
      <c r="P11" s="122"/>
      <c r="Q11" s="122"/>
      <c r="R11" s="122"/>
      <c r="S11" s="122"/>
      <c r="T11" s="122"/>
      <c r="U11" s="128"/>
      <c r="V11" s="128"/>
      <c r="W11" s="128"/>
      <c r="X11" s="128"/>
      <c r="Y11" s="122"/>
      <c r="Z11" s="123"/>
      <c r="AA11" s="122"/>
      <c r="AB11" s="122"/>
      <c r="AC11" s="122"/>
      <c r="AD11" s="122"/>
      <c r="AE11" s="122"/>
      <c r="AF11" s="122"/>
      <c r="AG11" s="122"/>
      <c r="AH11" s="122"/>
      <c r="AI11" s="123"/>
      <c r="AJ11" s="123"/>
      <c r="AK11" s="122"/>
      <c r="AL11" s="122"/>
      <c r="AM11" s="122"/>
      <c r="AN11" s="122"/>
      <c r="AO11" s="122"/>
      <c r="AP11" s="123"/>
      <c r="AQ11" s="122"/>
      <c r="AR11" s="122"/>
      <c r="AS11" s="122"/>
      <c r="AT11" s="122"/>
      <c r="AU11" s="122"/>
      <c r="AV11" s="122"/>
      <c r="AW11" s="122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2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2"/>
      <c r="CB11" s="122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2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</row>
    <row r="12" ht="20.1" customHeight="1" spans="1:113">
      <c r="A12" s="120" t="s">
        <v>89</v>
      </c>
      <c r="B12" s="120" t="s">
        <v>90</v>
      </c>
      <c r="C12" s="120" t="s">
        <v>93</v>
      </c>
      <c r="D12" s="120" t="s">
        <v>398</v>
      </c>
      <c r="E12" s="122">
        <f t="shared" si="2"/>
        <v>1124169.04</v>
      </c>
      <c r="F12" s="122">
        <f>SUM(G12:S12)</f>
        <v>1124169.04</v>
      </c>
      <c r="G12" s="122"/>
      <c r="H12" s="123"/>
      <c r="I12" s="123"/>
      <c r="J12" s="122"/>
      <c r="K12" s="122"/>
      <c r="L12" s="122"/>
      <c r="M12" s="122">
        <v>1124169.04</v>
      </c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2"/>
      <c r="AS12" s="122"/>
      <c r="AT12" s="122"/>
      <c r="AU12" s="122"/>
      <c r="AV12" s="122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2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2"/>
      <c r="CB12" s="122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</row>
    <row r="13" ht="20.1" customHeight="1" spans="1:113">
      <c r="A13" s="120" t="s">
        <v>16</v>
      </c>
      <c r="B13" s="120" t="s">
        <v>16</v>
      </c>
      <c r="C13" s="120" t="s">
        <v>16</v>
      </c>
      <c r="D13" s="120" t="s">
        <v>399</v>
      </c>
      <c r="E13" s="121">
        <f t="shared" si="2"/>
        <v>1359649.93</v>
      </c>
      <c r="F13" s="124">
        <f>F14</f>
        <v>1359649.93</v>
      </c>
      <c r="G13" s="122"/>
      <c r="H13" s="123"/>
      <c r="I13" s="123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2"/>
      <c r="AS13" s="122"/>
      <c r="AT13" s="122"/>
      <c r="AU13" s="122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2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</row>
    <row r="14" ht="20.1" customHeight="1" spans="1:113">
      <c r="A14" s="120" t="s">
        <v>16</v>
      </c>
      <c r="B14" s="120" t="s">
        <v>16</v>
      </c>
      <c r="C14" s="120" t="s">
        <v>16</v>
      </c>
      <c r="D14" s="120" t="s">
        <v>400</v>
      </c>
      <c r="E14" s="122">
        <f t="shared" si="2"/>
        <v>1359649.93</v>
      </c>
      <c r="F14" s="123">
        <f>SUM(F15:F17)</f>
        <v>1359649.93</v>
      </c>
      <c r="G14" s="122"/>
      <c r="H14" s="123"/>
      <c r="I14" s="123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3"/>
      <c r="W14" s="123"/>
      <c r="X14" s="123"/>
      <c r="Y14" s="122"/>
      <c r="Z14" s="122"/>
      <c r="AA14" s="122"/>
      <c r="AB14" s="122"/>
      <c r="AC14" s="122"/>
      <c r="AD14" s="123"/>
      <c r="AE14" s="123"/>
      <c r="AF14" s="122"/>
      <c r="AG14" s="122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2"/>
      <c r="AS14" s="122"/>
      <c r="AT14" s="122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2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</row>
    <row r="15" ht="20.1" customHeight="1" spans="1:113">
      <c r="A15" s="120" t="s">
        <v>95</v>
      </c>
      <c r="B15" s="120" t="s">
        <v>96</v>
      </c>
      <c r="C15" s="120" t="s">
        <v>97</v>
      </c>
      <c r="D15" s="120" t="s">
        <v>401</v>
      </c>
      <c r="E15" s="122">
        <f t="shared" si="2"/>
        <v>361227.02</v>
      </c>
      <c r="F15" s="123">
        <f>SUM(G15:S15)</f>
        <v>361227.02</v>
      </c>
      <c r="G15" s="123"/>
      <c r="H15" s="122"/>
      <c r="I15" s="123"/>
      <c r="J15" s="122"/>
      <c r="K15" s="122"/>
      <c r="L15" s="122"/>
      <c r="M15" s="122"/>
      <c r="N15" s="122">
        <v>361227.02</v>
      </c>
      <c r="O15" s="122"/>
      <c r="P15" s="122"/>
      <c r="Q15" s="122"/>
      <c r="R15" s="122"/>
      <c r="S15" s="122"/>
      <c r="T15" s="123"/>
      <c r="U15" s="129"/>
      <c r="V15" s="129"/>
      <c r="W15" s="129"/>
      <c r="X15" s="129"/>
      <c r="Y15" s="123"/>
      <c r="Z15" s="122"/>
      <c r="AA15" s="122"/>
      <c r="AB15" s="122"/>
      <c r="AC15" s="123"/>
      <c r="AD15" s="123"/>
      <c r="AE15" s="123"/>
      <c r="AF15" s="122"/>
      <c r="AG15" s="122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2"/>
      <c r="AS15" s="122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</row>
    <row r="16" ht="20.1" customHeight="1" spans="1:113">
      <c r="A16" s="120" t="s">
        <v>95</v>
      </c>
      <c r="B16" s="120" t="s">
        <v>96</v>
      </c>
      <c r="C16" s="120" t="s">
        <v>99</v>
      </c>
      <c r="D16" s="120" t="s">
        <v>402</v>
      </c>
      <c r="E16" s="122">
        <f t="shared" si="2"/>
        <v>624674.19</v>
      </c>
      <c r="F16" s="123">
        <f>SUM(G16:S16)</f>
        <v>624674.19</v>
      </c>
      <c r="G16" s="123"/>
      <c r="H16" s="122"/>
      <c r="I16" s="123"/>
      <c r="J16" s="122"/>
      <c r="K16" s="123"/>
      <c r="L16" s="122"/>
      <c r="M16" s="122"/>
      <c r="N16" s="122">
        <v>624674.19</v>
      </c>
      <c r="O16" s="122"/>
      <c r="P16" s="122"/>
      <c r="Q16" s="122"/>
      <c r="R16" s="122"/>
      <c r="S16" s="123"/>
      <c r="T16" s="123"/>
      <c r="U16" s="123"/>
      <c r="V16" s="123"/>
      <c r="W16" s="123"/>
      <c r="X16" s="123"/>
      <c r="Y16" s="123"/>
      <c r="Z16" s="122"/>
      <c r="AA16" s="122"/>
      <c r="AB16" s="123"/>
      <c r="AC16" s="123"/>
      <c r="AD16" s="123"/>
      <c r="AE16" s="123"/>
      <c r="AF16" s="122"/>
      <c r="AG16" s="122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</row>
    <row r="17" ht="20.1" customHeight="1" spans="1:113">
      <c r="A17" s="120" t="s">
        <v>95</v>
      </c>
      <c r="B17" s="120" t="s">
        <v>96</v>
      </c>
      <c r="C17" s="120" t="s">
        <v>101</v>
      </c>
      <c r="D17" s="120" t="s">
        <v>403</v>
      </c>
      <c r="E17" s="122">
        <f t="shared" si="2"/>
        <v>373748.72</v>
      </c>
      <c r="F17" s="123">
        <f>SUM(G17:S17)</f>
        <v>373748.72</v>
      </c>
      <c r="G17" s="123"/>
      <c r="H17" s="122"/>
      <c r="I17" s="123"/>
      <c r="J17" s="122"/>
      <c r="K17" s="122"/>
      <c r="L17" s="122"/>
      <c r="M17" s="123"/>
      <c r="N17" s="123"/>
      <c r="O17" s="123">
        <v>373748.72</v>
      </c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2"/>
      <c r="AF17" s="122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</row>
    <row r="18" ht="20.1" customHeight="1" spans="1:113">
      <c r="A18" s="120" t="s">
        <v>16</v>
      </c>
      <c r="B18" s="120" t="s">
        <v>16</v>
      </c>
      <c r="C18" s="120" t="s">
        <v>16</v>
      </c>
      <c r="D18" s="120" t="s">
        <v>404</v>
      </c>
      <c r="E18" s="121">
        <f>E19</f>
        <v>18018313.25</v>
      </c>
      <c r="F18" s="124">
        <f>F19</f>
        <v>14489877.25</v>
      </c>
      <c r="G18" s="123"/>
      <c r="H18" s="123"/>
      <c r="I18" s="122"/>
      <c r="J18" s="123"/>
      <c r="K18" s="123"/>
      <c r="L18" s="122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2"/>
      <c r="AF18" s="122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</row>
    <row r="19" ht="20.1" customHeight="1" spans="1:113">
      <c r="A19" s="120" t="s">
        <v>16</v>
      </c>
      <c r="B19" s="120" t="s">
        <v>16</v>
      </c>
      <c r="C19" s="120" t="s">
        <v>16</v>
      </c>
      <c r="D19" s="120" t="s">
        <v>405</v>
      </c>
      <c r="E19" s="122">
        <f>SUM(E20:E21)</f>
        <v>18018313.25</v>
      </c>
      <c r="F19" s="123">
        <f>SUM(F20:F21)</f>
        <v>14489877.25</v>
      </c>
      <c r="G19" s="123"/>
      <c r="H19" s="123"/>
      <c r="I19" s="122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2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</row>
    <row r="20" ht="20.1" customHeight="1" spans="1:113">
      <c r="A20" s="120" t="s">
        <v>103</v>
      </c>
      <c r="B20" s="120" t="s">
        <v>97</v>
      </c>
      <c r="C20" s="120" t="s">
        <v>97</v>
      </c>
      <c r="D20" s="120" t="s">
        <v>406</v>
      </c>
      <c r="E20" s="122">
        <f>F20+T20+AV20</f>
        <v>6509183.19</v>
      </c>
      <c r="F20" s="123">
        <f>SUM(G20:S20)</f>
        <v>5216455.19</v>
      </c>
      <c r="G20" s="123">
        <v>2181492</v>
      </c>
      <c r="H20" s="123">
        <v>2771136</v>
      </c>
      <c r="I20" s="122">
        <v>181791</v>
      </c>
      <c r="J20" s="123"/>
      <c r="K20" s="123"/>
      <c r="L20" s="123"/>
      <c r="M20" s="123"/>
      <c r="N20" s="123"/>
      <c r="O20" s="123"/>
      <c r="P20" s="123">
        <v>82036.19</v>
      </c>
      <c r="Q20" s="123"/>
      <c r="R20" s="123"/>
      <c r="S20" s="123"/>
      <c r="T20" s="124">
        <f>SUM(U20:AU20)</f>
        <v>1187500</v>
      </c>
      <c r="U20" s="123">
        <v>103000</v>
      </c>
      <c r="V20" s="123"/>
      <c r="W20" s="123"/>
      <c r="X20" s="123"/>
      <c r="Y20" s="123">
        <v>6000</v>
      </c>
      <c r="Z20" s="123">
        <v>10000</v>
      </c>
      <c r="AA20" s="123">
        <v>50000</v>
      </c>
      <c r="AB20" s="123"/>
      <c r="AC20" s="123"/>
      <c r="AD20" s="123">
        <v>493000</v>
      </c>
      <c r="AE20" s="122"/>
      <c r="AF20" s="123"/>
      <c r="AG20" s="123"/>
      <c r="AH20" s="123"/>
      <c r="AI20" s="123">
        <v>70000</v>
      </c>
      <c r="AJ20" s="123">
        <v>13000</v>
      </c>
      <c r="AK20" s="123"/>
      <c r="AL20" s="123"/>
      <c r="AM20" s="123"/>
      <c r="AN20" s="123"/>
      <c r="AO20" s="123"/>
      <c r="AP20" s="123"/>
      <c r="AQ20" s="123"/>
      <c r="AR20" s="123">
        <v>142500</v>
      </c>
      <c r="AS20" s="123">
        <v>300000</v>
      </c>
      <c r="AT20" s="123"/>
      <c r="AU20" s="123"/>
      <c r="AV20" s="124">
        <f>SUM(AW20:BH20)</f>
        <v>105228</v>
      </c>
      <c r="AW20" s="123"/>
      <c r="AX20" s="123"/>
      <c r="AY20" s="123"/>
      <c r="AZ20" s="123"/>
      <c r="BA20" s="123">
        <v>104976</v>
      </c>
      <c r="BB20" s="123"/>
      <c r="BC20" s="123"/>
      <c r="BD20" s="123"/>
      <c r="BE20" s="123">
        <v>252</v>
      </c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123"/>
      <c r="CU20" s="123"/>
      <c r="CV20" s="123"/>
      <c r="CW20" s="123"/>
      <c r="CX20" s="123"/>
      <c r="CY20" s="123"/>
      <c r="CZ20" s="123"/>
      <c r="DA20" s="123"/>
      <c r="DB20" s="123"/>
      <c r="DC20" s="123"/>
      <c r="DD20" s="123"/>
      <c r="DE20" s="123"/>
      <c r="DF20" s="123"/>
      <c r="DG20" s="123"/>
      <c r="DH20" s="123"/>
      <c r="DI20" s="123"/>
    </row>
    <row r="21" ht="20.1" customHeight="1" spans="1:113">
      <c r="A21" s="120" t="s">
        <v>103</v>
      </c>
      <c r="B21" s="120" t="s">
        <v>97</v>
      </c>
      <c r="C21" s="120" t="s">
        <v>105</v>
      </c>
      <c r="D21" s="120" t="s">
        <v>407</v>
      </c>
      <c r="E21" s="122">
        <f>F21+T21+AV21</f>
        <v>11509130.06</v>
      </c>
      <c r="F21" s="123">
        <f>SUM(G21:S21)</f>
        <v>9273422.06</v>
      </c>
      <c r="G21" s="123">
        <v>3628380</v>
      </c>
      <c r="H21" s="123">
        <v>1636761</v>
      </c>
      <c r="I21" s="122">
        <v>302365</v>
      </c>
      <c r="J21" s="123"/>
      <c r="K21" s="123">
        <v>3283992</v>
      </c>
      <c r="L21" s="123"/>
      <c r="M21" s="123"/>
      <c r="N21" s="123"/>
      <c r="O21" s="123"/>
      <c r="P21" s="123">
        <v>193733.06</v>
      </c>
      <c r="Q21" s="123"/>
      <c r="R21" s="123"/>
      <c r="S21" s="123">
        <v>228191</v>
      </c>
      <c r="T21" s="124">
        <f>SUM(U21:AU21)</f>
        <v>2080500</v>
      </c>
      <c r="U21" s="123">
        <v>797000</v>
      </c>
      <c r="V21" s="123"/>
      <c r="W21" s="123"/>
      <c r="X21" s="123"/>
      <c r="Y21" s="123">
        <v>4000</v>
      </c>
      <c r="Z21" s="123">
        <v>80000</v>
      </c>
      <c r="AA21" s="123">
        <v>60000</v>
      </c>
      <c r="AB21" s="123"/>
      <c r="AC21" s="123"/>
      <c r="AD21" s="123">
        <v>691000</v>
      </c>
      <c r="AE21" s="123"/>
      <c r="AF21" s="123"/>
      <c r="AG21" s="123"/>
      <c r="AH21" s="123"/>
      <c r="AI21" s="123">
        <v>30000</v>
      </c>
      <c r="AJ21" s="123">
        <v>16000</v>
      </c>
      <c r="AK21" s="123"/>
      <c r="AL21" s="123"/>
      <c r="AM21" s="123"/>
      <c r="AN21" s="123">
        <v>110000</v>
      </c>
      <c r="AO21" s="123"/>
      <c r="AP21" s="123"/>
      <c r="AQ21" s="123"/>
      <c r="AR21" s="123">
        <v>142500</v>
      </c>
      <c r="AS21" s="123">
        <v>150000</v>
      </c>
      <c r="AT21" s="123"/>
      <c r="AU21" s="123"/>
      <c r="AV21" s="124">
        <f>SUM(AW21:BH21)</f>
        <v>155208</v>
      </c>
      <c r="AW21" s="123"/>
      <c r="AX21" s="123"/>
      <c r="AY21" s="123"/>
      <c r="AZ21" s="123"/>
      <c r="BA21" s="123">
        <v>46656</v>
      </c>
      <c r="BB21" s="123"/>
      <c r="BC21" s="123">
        <v>108000</v>
      </c>
      <c r="BD21" s="123"/>
      <c r="BE21" s="123">
        <v>552</v>
      </c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3"/>
      <c r="CW21" s="123"/>
      <c r="CX21" s="123"/>
      <c r="CY21" s="123"/>
      <c r="CZ21" s="123"/>
      <c r="DA21" s="123"/>
      <c r="DB21" s="123"/>
      <c r="DC21" s="123"/>
      <c r="DD21" s="123"/>
      <c r="DE21" s="123"/>
      <c r="DF21" s="123"/>
      <c r="DG21" s="123"/>
      <c r="DH21" s="123"/>
      <c r="DI21" s="123"/>
    </row>
    <row r="22" ht="20.1" customHeight="1" spans="1:113">
      <c r="A22" s="120" t="s">
        <v>16</v>
      </c>
      <c r="B22" s="120" t="s">
        <v>16</v>
      </c>
      <c r="C22" s="120" t="s">
        <v>16</v>
      </c>
      <c r="D22" s="120" t="s">
        <v>408</v>
      </c>
      <c r="E22" s="121">
        <f>F22</f>
        <v>2245084.32</v>
      </c>
      <c r="F22" s="124">
        <f>F23</f>
        <v>2245084.32</v>
      </c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123"/>
      <c r="CU22" s="123"/>
      <c r="CV22" s="123"/>
      <c r="CW22" s="123"/>
      <c r="CX22" s="123"/>
      <c r="CY22" s="123"/>
      <c r="CZ22" s="123"/>
      <c r="DA22" s="123"/>
      <c r="DB22" s="123"/>
      <c r="DC22" s="123"/>
      <c r="DD22" s="123"/>
      <c r="DE22" s="123"/>
      <c r="DF22" s="123"/>
      <c r="DG22" s="123"/>
      <c r="DH22" s="123"/>
      <c r="DI22" s="123"/>
    </row>
    <row r="23" ht="20.1" customHeight="1" spans="1:113">
      <c r="A23" s="120" t="s">
        <v>16</v>
      </c>
      <c r="B23" s="120" t="s">
        <v>16</v>
      </c>
      <c r="C23" s="120" t="s">
        <v>16</v>
      </c>
      <c r="D23" s="120" t="s">
        <v>409</v>
      </c>
      <c r="E23" s="122">
        <f>F23</f>
        <v>2245084.32</v>
      </c>
      <c r="F23" s="123">
        <f>F24</f>
        <v>2245084.32</v>
      </c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30"/>
      <c r="AD23" s="125"/>
      <c r="AE23" s="125"/>
      <c r="AF23" s="125"/>
      <c r="AG23" s="125"/>
      <c r="AH23" s="125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</row>
    <row r="24" ht="20.1" customHeight="1" spans="1:113">
      <c r="A24" s="120" t="s">
        <v>107</v>
      </c>
      <c r="B24" s="120" t="s">
        <v>99</v>
      </c>
      <c r="C24" s="120" t="s">
        <v>97</v>
      </c>
      <c r="D24" s="120" t="s">
        <v>176</v>
      </c>
      <c r="E24" s="122">
        <f>F24</f>
        <v>2245084.32</v>
      </c>
      <c r="F24" s="123">
        <f>SUM(G24:S24)</f>
        <v>2245084.32</v>
      </c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3">
        <v>2245084.32</v>
      </c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</row>
    <row r="25" ht="20.1" customHeight="1" spans="1:113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</row>
    <row r="26" ht="20.1" customHeight="1" spans="1:113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</row>
    <row r="27" ht="20.1" customHeight="1" spans="1:113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</row>
    <row r="28" ht="20.1" customHeight="1" spans="1:113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</row>
    <row r="29" ht="20.1" customHeight="1" spans="1:113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</row>
    <row r="30" ht="20.1" customHeight="1" spans="1:113">
      <c r="A30" s="126"/>
      <c r="B30" s="126"/>
      <c r="C30" s="126"/>
      <c r="D30" s="126"/>
      <c r="E30" s="126"/>
      <c r="F30" s="126"/>
      <c r="G30" s="127"/>
      <c r="H30" s="127"/>
      <c r="I30" s="127"/>
      <c r="J30" s="127"/>
      <c r="K30" s="127"/>
      <c r="L30" s="127"/>
      <c r="M30" s="126"/>
      <c r="N30" s="126"/>
      <c r="O30" s="126"/>
      <c r="P30" s="126"/>
      <c r="Q30" s="126"/>
      <c r="R30" s="126"/>
      <c r="S30" s="126"/>
      <c r="T30" s="126"/>
      <c r="U30" s="126"/>
      <c r="V30" s="127"/>
      <c r="W30" s="127"/>
      <c r="X30" s="127"/>
      <c r="Y30" s="126"/>
      <c r="Z30" s="126"/>
      <c r="AA30" s="126"/>
      <c r="AB30" s="126"/>
      <c r="AC30" s="126"/>
      <c r="AD30" s="127"/>
      <c r="AE30" s="127"/>
      <c r="AF30" s="126"/>
      <c r="AG30" s="126"/>
      <c r="AH30" s="126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</row>
    <row r="31" ht="20.1" customHeight="1" spans="1:113">
      <c r="A31" s="126"/>
      <c r="B31" s="126"/>
      <c r="C31" s="126"/>
      <c r="D31" s="126"/>
      <c r="E31" s="126"/>
      <c r="F31" s="126"/>
      <c r="G31" s="127"/>
      <c r="H31" s="127"/>
      <c r="I31" s="127"/>
      <c r="J31" s="127"/>
      <c r="K31" s="127"/>
      <c r="L31" s="127"/>
      <c r="M31" s="126"/>
      <c r="N31" s="126"/>
      <c r="O31" s="126"/>
      <c r="P31" s="126"/>
      <c r="Q31" s="126"/>
      <c r="R31" s="126"/>
      <c r="S31" s="126"/>
      <c r="T31" s="126"/>
      <c r="U31" s="126"/>
      <c r="V31" s="127"/>
      <c r="W31" s="127"/>
      <c r="X31" s="127"/>
      <c r="Y31" s="126"/>
      <c r="Z31" s="126"/>
      <c r="AA31" s="126"/>
      <c r="AB31" s="126"/>
      <c r="AC31" s="126"/>
      <c r="AD31" s="127"/>
      <c r="AE31" s="127"/>
      <c r="AF31" s="126"/>
      <c r="AG31" s="126"/>
      <c r="AH31" s="126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</row>
    <row r="32" ht="20.1" customHeight="1" spans="1:113">
      <c r="A32" s="126"/>
      <c r="B32" s="126"/>
      <c r="C32" s="126"/>
      <c r="D32" s="126"/>
      <c r="E32" s="126"/>
      <c r="F32" s="126"/>
      <c r="G32" s="127"/>
      <c r="H32" s="127"/>
      <c r="I32" s="127"/>
      <c r="J32" s="127"/>
      <c r="K32" s="127"/>
      <c r="L32" s="127"/>
      <c r="M32" s="126"/>
      <c r="N32" s="126"/>
      <c r="O32" s="126"/>
      <c r="P32" s="126"/>
      <c r="Q32" s="126"/>
      <c r="R32" s="126"/>
      <c r="S32" s="126"/>
      <c r="T32" s="126"/>
      <c r="U32" s="126"/>
      <c r="V32" s="127"/>
      <c r="W32" s="127"/>
      <c r="X32" s="127"/>
      <c r="Y32" s="126"/>
      <c r="Z32" s="126"/>
      <c r="AA32" s="126"/>
      <c r="AB32" s="126"/>
      <c r="AC32" s="126"/>
      <c r="AD32" s="127"/>
      <c r="AE32" s="127"/>
      <c r="AF32" s="126"/>
      <c r="AG32" s="126"/>
      <c r="AH32" s="126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</row>
    <row r="33" ht="20.1" customHeight="1" spans="1:113">
      <c r="A33" s="126"/>
      <c r="B33" s="126"/>
      <c r="C33" s="126"/>
      <c r="D33" s="126"/>
      <c r="E33" s="126"/>
      <c r="F33" s="126"/>
      <c r="G33" s="127"/>
      <c r="H33" s="127"/>
      <c r="I33" s="127"/>
      <c r="J33" s="127"/>
      <c r="K33" s="127"/>
      <c r="L33" s="127"/>
      <c r="M33" s="126"/>
      <c r="N33" s="126"/>
      <c r="O33" s="126"/>
      <c r="P33" s="126"/>
      <c r="Q33" s="126"/>
      <c r="R33" s="126"/>
      <c r="S33" s="126"/>
      <c r="T33" s="126"/>
      <c r="U33" s="126"/>
      <c r="V33" s="127"/>
      <c r="W33" s="127"/>
      <c r="X33" s="127"/>
      <c r="Y33" s="126"/>
      <c r="Z33" s="126"/>
      <c r="AA33" s="126"/>
      <c r="AB33" s="126"/>
      <c r="AC33" s="126"/>
      <c r="AD33" s="127"/>
      <c r="AE33" s="127"/>
      <c r="AF33" s="126"/>
      <c r="AG33" s="126"/>
      <c r="AH33" s="126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</row>
    <row r="34" ht="20.1" customHeight="1" spans="1:113">
      <c r="A34" s="126"/>
      <c r="B34" s="126"/>
      <c r="C34" s="126"/>
      <c r="D34" s="126"/>
      <c r="E34" s="126"/>
      <c r="F34" s="126"/>
      <c r="G34" s="127"/>
      <c r="H34" s="127"/>
      <c r="I34" s="127"/>
      <c r="J34" s="127"/>
      <c r="K34" s="127"/>
      <c r="L34" s="127"/>
      <c r="M34" s="126"/>
      <c r="N34" s="126"/>
      <c r="O34" s="126"/>
      <c r="P34" s="126"/>
      <c r="Q34" s="126"/>
      <c r="R34" s="126"/>
      <c r="S34" s="126"/>
      <c r="T34" s="126"/>
      <c r="U34" s="126"/>
      <c r="V34" s="127"/>
      <c r="W34" s="127"/>
      <c r="X34" s="127"/>
      <c r="Y34" s="126"/>
      <c r="Z34" s="126"/>
      <c r="AA34" s="126"/>
      <c r="AB34" s="126"/>
      <c r="AC34" s="126"/>
      <c r="AD34" s="127"/>
      <c r="AE34" s="127"/>
      <c r="AF34" s="126"/>
      <c r="AG34" s="126"/>
      <c r="AH34" s="126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</row>
    <row r="35" ht="20.1" customHeight="1" spans="1:113">
      <c r="A35" s="126"/>
      <c r="B35" s="126"/>
      <c r="C35" s="126"/>
      <c r="D35" s="126"/>
      <c r="E35" s="126"/>
      <c r="F35" s="126"/>
      <c r="G35" s="127"/>
      <c r="H35" s="127"/>
      <c r="I35" s="127"/>
      <c r="J35" s="127"/>
      <c r="K35" s="127"/>
      <c r="L35" s="127"/>
      <c r="M35" s="126"/>
      <c r="N35" s="126"/>
      <c r="O35" s="126"/>
      <c r="P35" s="126"/>
      <c r="Q35" s="126"/>
      <c r="R35" s="126"/>
      <c r="S35" s="126"/>
      <c r="T35" s="126"/>
      <c r="U35" s="126"/>
      <c r="V35" s="127"/>
      <c r="W35" s="127"/>
      <c r="X35" s="127"/>
      <c r="Y35" s="126"/>
      <c r="Z35" s="126"/>
      <c r="AA35" s="126"/>
      <c r="AB35" s="126"/>
      <c r="AC35" s="126"/>
      <c r="AD35" s="127"/>
      <c r="AE35" s="127"/>
      <c r="AF35" s="126"/>
      <c r="AG35" s="126"/>
      <c r="AH35" s="126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50011920929" right="0.393750011920929" top="0.787500023841858" bottom="0.393750011920929" header="0" footer="0"/>
  <pageSetup paperSize="66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showGridLines="0" showZeros="0" topLeftCell="A6" workbookViewId="0">
      <selection activeCell="F24" sqref="F24"/>
    </sheetView>
  </sheetViews>
  <sheetFormatPr defaultColWidth="9.16666666666667" defaultRowHeight="12.75" customHeight="1" outlineLevelCol="7"/>
  <cols>
    <col min="1" max="1" width="8.16666666666667" customWidth="1"/>
    <col min="2" max="2" width="5.5" customWidth="1"/>
    <col min="3" max="3" width="9.16666666666667" customWidth="1"/>
    <col min="4" max="4" width="40.5" customWidth="1"/>
    <col min="5" max="5" width="25.8333333333333" customWidth="1"/>
    <col min="6" max="7" width="21.8333333333333" customWidth="1"/>
    <col min="8" max="8" width="8.66666666666667" customWidth="1"/>
  </cols>
  <sheetData>
    <row r="1" ht="20.1" customHeight="1" spans="1:8">
      <c r="A1" s="53"/>
      <c r="B1" s="53"/>
      <c r="C1" s="53"/>
      <c r="D1" s="54"/>
      <c r="E1" s="53"/>
      <c r="F1" s="53"/>
      <c r="G1" s="20" t="s">
        <v>410</v>
      </c>
      <c r="H1" s="80"/>
    </row>
    <row r="2" ht="25.5" customHeight="1" spans="1:8">
      <c r="A2" s="17" t="s">
        <v>411</v>
      </c>
      <c r="B2" s="17"/>
      <c r="C2" s="17"/>
      <c r="D2" s="17"/>
      <c r="E2" s="17"/>
      <c r="F2" s="17"/>
      <c r="G2" s="17"/>
      <c r="H2" s="80"/>
    </row>
    <row r="3" ht="20.1" customHeight="1" spans="1:8">
      <c r="A3" s="82" t="s">
        <v>5</v>
      </c>
      <c r="B3" s="18"/>
      <c r="C3" s="18"/>
      <c r="D3" s="18"/>
      <c r="E3" s="56"/>
      <c r="F3" s="56"/>
      <c r="G3" s="20" t="s">
        <v>6</v>
      </c>
      <c r="H3" s="80"/>
    </row>
    <row r="4" ht="20.1" customHeight="1" spans="1:8">
      <c r="A4" s="59" t="s">
        <v>412</v>
      </c>
      <c r="B4" s="60"/>
      <c r="C4" s="60"/>
      <c r="D4" s="61"/>
      <c r="E4" s="104" t="s">
        <v>111</v>
      </c>
      <c r="F4" s="28"/>
      <c r="G4" s="28"/>
      <c r="H4" s="80"/>
    </row>
    <row r="5" ht="20.1" customHeight="1" spans="1:8">
      <c r="A5" s="21" t="s">
        <v>72</v>
      </c>
      <c r="B5" s="23"/>
      <c r="C5" s="105" t="s">
        <v>73</v>
      </c>
      <c r="D5" s="106" t="s">
        <v>413</v>
      </c>
      <c r="E5" s="28" t="s">
        <v>64</v>
      </c>
      <c r="F5" s="25" t="s">
        <v>414</v>
      </c>
      <c r="G5" s="107" t="s">
        <v>415</v>
      </c>
      <c r="H5" s="80"/>
    </row>
    <row r="6" ht="33.75" customHeight="1" spans="1:8">
      <c r="A6" s="30" t="s">
        <v>84</v>
      </c>
      <c r="B6" s="31" t="s">
        <v>85</v>
      </c>
      <c r="C6" s="108"/>
      <c r="D6" s="109"/>
      <c r="E6" s="34"/>
      <c r="F6" s="35"/>
      <c r="G6" s="67"/>
      <c r="H6" s="80"/>
    </row>
    <row r="7" ht="20.1" customHeight="1" spans="1:8">
      <c r="A7" s="36" t="s">
        <v>16</v>
      </c>
      <c r="B7" s="68" t="s">
        <v>16</v>
      </c>
      <c r="C7" s="101" t="s">
        <v>87</v>
      </c>
      <c r="D7" s="36" t="s">
        <v>88</v>
      </c>
      <c r="E7" s="110">
        <f>E8+E20+E31</f>
        <v>25000705.02</v>
      </c>
      <c r="F7" s="111">
        <f>SUM(F8+F31)</f>
        <v>21732705.02</v>
      </c>
      <c r="G7" s="111">
        <f>G20</f>
        <v>3268000</v>
      </c>
      <c r="H7" s="78"/>
    </row>
    <row r="8" ht="20.1" customHeight="1" spans="1:8">
      <c r="A8" s="36" t="s">
        <v>416</v>
      </c>
      <c r="B8" s="68" t="s">
        <v>16</v>
      </c>
      <c r="C8" s="101" t="s">
        <v>16</v>
      </c>
      <c r="D8" s="36" t="s">
        <v>417</v>
      </c>
      <c r="E8" s="110">
        <f t="shared" ref="E8:E19" si="0">F8+G8</f>
        <v>21472269.02</v>
      </c>
      <c r="F8" s="111">
        <f>SUM(F9:F19)</f>
        <v>21472269.02</v>
      </c>
      <c r="G8" s="111"/>
      <c r="H8" s="78"/>
    </row>
    <row r="9" ht="20.1" customHeight="1" spans="1:8">
      <c r="A9" s="36" t="s">
        <v>418</v>
      </c>
      <c r="B9" s="68" t="s">
        <v>97</v>
      </c>
      <c r="C9" s="101" t="s">
        <v>91</v>
      </c>
      <c r="D9" s="36" t="s">
        <v>419</v>
      </c>
      <c r="E9" s="111">
        <f t="shared" si="0"/>
        <v>5809872</v>
      </c>
      <c r="F9" s="111">
        <v>5809872</v>
      </c>
      <c r="G9" s="111"/>
      <c r="H9" s="78"/>
    </row>
    <row r="10" ht="20.1" customHeight="1" spans="1:8">
      <c r="A10" s="36" t="s">
        <v>418</v>
      </c>
      <c r="B10" s="68" t="s">
        <v>99</v>
      </c>
      <c r="C10" s="101" t="s">
        <v>91</v>
      </c>
      <c r="D10" s="36" t="s">
        <v>420</v>
      </c>
      <c r="E10" s="111">
        <f t="shared" si="0"/>
        <v>4407897</v>
      </c>
      <c r="F10" s="111">
        <v>4407897</v>
      </c>
      <c r="G10" s="111"/>
      <c r="H10" s="78"/>
    </row>
    <row r="11" ht="20.1" customHeight="1" spans="1:8">
      <c r="A11" s="36" t="s">
        <v>418</v>
      </c>
      <c r="B11" s="68" t="s">
        <v>101</v>
      </c>
      <c r="C11" s="101" t="s">
        <v>91</v>
      </c>
      <c r="D11" s="36" t="s">
        <v>421</v>
      </c>
      <c r="E11" s="111">
        <f t="shared" si="0"/>
        <v>484156</v>
      </c>
      <c r="F11" s="111">
        <v>484156</v>
      </c>
      <c r="G11" s="72"/>
      <c r="H11" s="78"/>
    </row>
    <row r="12" ht="20.1" customHeight="1" spans="1:8">
      <c r="A12" s="36" t="s">
        <v>418</v>
      </c>
      <c r="B12" s="68" t="s">
        <v>422</v>
      </c>
      <c r="C12" s="101" t="s">
        <v>91</v>
      </c>
      <c r="D12" s="36" t="s">
        <v>423</v>
      </c>
      <c r="E12" s="111">
        <f t="shared" si="0"/>
        <v>3283992</v>
      </c>
      <c r="F12" s="111">
        <v>3283992</v>
      </c>
      <c r="G12" s="72"/>
      <c r="H12" s="78"/>
    </row>
    <row r="13" ht="20.1" customHeight="1" spans="1:8">
      <c r="A13" s="36" t="s">
        <v>418</v>
      </c>
      <c r="B13" s="68" t="s">
        <v>183</v>
      </c>
      <c r="C13" s="101" t="s">
        <v>91</v>
      </c>
      <c r="D13" s="36" t="s">
        <v>424</v>
      </c>
      <c r="E13" s="111">
        <f t="shared" si="0"/>
        <v>2253488.48</v>
      </c>
      <c r="F13" s="111">
        <v>2253488.48</v>
      </c>
      <c r="G13" s="72"/>
      <c r="H13" s="78"/>
    </row>
    <row r="14" ht="20.1" customHeight="1" spans="1:8">
      <c r="A14" s="36" t="s">
        <v>418</v>
      </c>
      <c r="B14" s="68" t="s">
        <v>425</v>
      </c>
      <c r="C14" s="101" t="s">
        <v>91</v>
      </c>
      <c r="D14" s="36" t="s">
        <v>426</v>
      </c>
      <c r="E14" s="111">
        <f t="shared" si="0"/>
        <v>1124169.04</v>
      </c>
      <c r="F14" s="111">
        <v>1124169.04</v>
      </c>
      <c r="G14" s="72"/>
      <c r="H14" s="78"/>
    </row>
    <row r="15" ht="20.1" customHeight="1" spans="1:8">
      <c r="A15" s="36" t="s">
        <v>418</v>
      </c>
      <c r="B15" s="68" t="s">
        <v>427</v>
      </c>
      <c r="C15" s="101" t="s">
        <v>91</v>
      </c>
      <c r="D15" s="36" t="s">
        <v>428</v>
      </c>
      <c r="E15" s="111">
        <f t="shared" si="0"/>
        <v>985901.21</v>
      </c>
      <c r="F15" s="111">
        <v>985901.21</v>
      </c>
      <c r="G15" s="72"/>
      <c r="H15" s="78"/>
    </row>
    <row r="16" ht="20.1" customHeight="1" spans="1:8">
      <c r="A16" s="36" t="s">
        <v>418</v>
      </c>
      <c r="B16" s="68" t="s">
        <v>96</v>
      </c>
      <c r="C16" s="101" t="s">
        <v>91</v>
      </c>
      <c r="D16" s="36" t="s">
        <v>429</v>
      </c>
      <c r="E16" s="111">
        <f t="shared" si="0"/>
        <v>373748.72</v>
      </c>
      <c r="F16" s="111">
        <v>373748.72</v>
      </c>
      <c r="G16" s="72"/>
      <c r="H16" s="78"/>
    </row>
    <row r="17" ht="20.1" customHeight="1" spans="1:8">
      <c r="A17" s="36" t="s">
        <v>418</v>
      </c>
      <c r="B17" s="68" t="s">
        <v>430</v>
      </c>
      <c r="C17" s="101" t="s">
        <v>91</v>
      </c>
      <c r="D17" s="36" t="s">
        <v>431</v>
      </c>
      <c r="E17" s="111">
        <f t="shared" si="0"/>
        <v>275769.25</v>
      </c>
      <c r="F17" s="111">
        <v>275769.25</v>
      </c>
      <c r="G17" s="72"/>
      <c r="H17" s="78"/>
    </row>
    <row r="18" ht="20.1" customHeight="1" spans="1:8">
      <c r="A18" s="36" t="s">
        <v>418</v>
      </c>
      <c r="B18" s="68" t="s">
        <v>432</v>
      </c>
      <c r="C18" s="101" t="s">
        <v>91</v>
      </c>
      <c r="D18" s="36" t="s">
        <v>176</v>
      </c>
      <c r="E18" s="111">
        <f t="shared" si="0"/>
        <v>2245084.32</v>
      </c>
      <c r="F18" s="111">
        <v>2245084.32</v>
      </c>
      <c r="G18" s="72"/>
      <c r="H18" s="78"/>
    </row>
    <row r="19" ht="20.1" customHeight="1" spans="1:8">
      <c r="A19" s="36" t="s">
        <v>418</v>
      </c>
      <c r="B19" s="68" t="s">
        <v>433</v>
      </c>
      <c r="C19" s="101" t="s">
        <v>91</v>
      </c>
      <c r="D19" s="36" t="s">
        <v>434</v>
      </c>
      <c r="E19" s="111">
        <f t="shared" si="0"/>
        <v>228191</v>
      </c>
      <c r="F19" s="111">
        <v>228191</v>
      </c>
      <c r="G19" s="72"/>
      <c r="H19" s="78"/>
    </row>
    <row r="20" ht="20.1" customHeight="1" spans="1:8">
      <c r="A20" s="36" t="s">
        <v>435</v>
      </c>
      <c r="B20" s="68" t="s">
        <v>16</v>
      </c>
      <c r="C20" s="101" t="s">
        <v>16</v>
      </c>
      <c r="D20" s="36" t="s">
        <v>436</v>
      </c>
      <c r="E20" s="110">
        <f t="shared" ref="E20:E34" si="1">F20+G20</f>
        <v>3268000</v>
      </c>
      <c r="F20" s="111"/>
      <c r="G20" s="111">
        <f>SUM(G21:G30)</f>
        <v>3268000</v>
      </c>
      <c r="H20" s="78"/>
    </row>
    <row r="21" ht="20.1" customHeight="1" spans="1:8">
      <c r="A21" s="36" t="s">
        <v>437</v>
      </c>
      <c r="B21" s="68" t="s">
        <v>97</v>
      </c>
      <c r="C21" s="101" t="s">
        <v>91</v>
      </c>
      <c r="D21" s="36" t="s">
        <v>438</v>
      </c>
      <c r="E21" s="111">
        <f t="shared" si="1"/>
        <v>900000</v>
      </c>
      <c r="F21" s="111"/>
      <c r="G21" s="111">
        <v>900000</v>
      </c>
      <c r="H21" s="78"/>
    </row>
    <row r="22" ht="20.1" customHeight="1" spans="1:8">
      <c r="A22" s="36" t="s">
        <v>437</v>
      </c>
      <c r="B22" s="68" t="s">
        <v>90</v>
      </c>
      <c r="C22" s="101" t="s">
        <v>91</v>
      </c>
      <c r="D22" s="36" t="s">
        <v>439</v>
      </c>
      <c r="E22" s="111">
        <f t="shared" si="1"/>
        <v>10000</v>
      </c>
      <c r="F22" s="111"/>
      <c r="G22" s="111">
        <v>10000</v>
      </c>
      <c r="H22" s="78"/>
    </row>
    <row r="23" ht="20.1" customHeight="1" spans="1:8">
      <c r="A23" s="36" t="s">
        <v>437</v>
      </c>
      <c r="B23" s="68" t="s">
        <v>93</v>
      </c>
      <c r="C23" s="101" t="s">
        <v>91</v>
      </c>
      <c r="D23" s="36" t="s">
        <v>440</v>
      </c>
      <c r="E23" s="111">
        <f t="shared" si="1"/>
        <v>90000</v>
      </c>
      <c r="F23" s="111"/>
      <c r="G23" s="111">
        <v>90000</v>
      </c>
      <c r="H23" s="78"/>
    </row>
    <row r="24" ht="20.1" customHeight="1" spans="1:8">
      <c r="A24" s="36" t="s">
        <v>437</v>
      </c>
      <c r="B24" s="68" t="s">
        <v>422</v>
      </c>
      <c r="C24" s="101" t="s">
        <v>91</v>
      </c>
      <c r="D24" s="36" t="s">
        <v>441</v>
      </c>
      <c r="E24" s="111">
        <f t="shared" si="1"/>
        <v>110000</v>
      </c>
      <c r="F24" s="111"/>
      <c r="G24" s="111">
        <v>110000</v>
      </c>
      <c r="H24" s="78"/>
    </row>
    <row r="25" ht="20.1" customHeight="1" spans="1:8">
      <c r="A25" s="36" t="s">
        <v>437</v>
      </c>
      <c r="B25" s="68" t="s">
        <v>96</v>
      </c>
      <c r="C25" s="101" t="s">
        <v>91</v>
      </c>
      <c r="D25" s="36" t="s">
        <v>442</v>
      </c>
      <c r="E25" s="111">
        <f t="shared" si="1"/>
        <v>1184000</v>
      </c>
      <c r="F25" s="111"/>
      <c r="G25" s="111">
        <v>1184000</v>
      </c>
      <c r="H25" s="78"/>
    </row>
    <row r="26" ht="20.1" customHeight="1" spans="1:8">
      <c r="A26" s="36" t="s">
        <v>437</v>
      </c>
      <c r="B26" s="68" t="s">
        <v>443</v>
      </c>
      <c r="C26" s="101" t="s">
        <v>91</v>
      </c>
      <c r="D26" s="36" t="s">
        <v>181</v>
      </c>
      <c r="E26" s="111">
        <f t="shared" si="1"/>
        <v>100000</v>
      </c>
      <c r="F26" s="111"/>
      <c r="G26" s="111">
        <v>100000</v>
      </c>
      <c r="H26" s="78"/>
    </row>
    <row r="27" ht="20.1" customHeight="1" spans="1:8">
      <c r="A27" s="36" t="s">
        <v>437</v>
      </c>
      <c r="B27" s="68" t="s">
        <v>444</v>
      </c>
      <c r="C27" s="101" t="s">
        <v>91</v>
      </c>
      <c r="D27" s="36" t="s">
        <v>182</v>
      </c>
      <c r="E27" s="111">
        <f t="shared" si="1"/>
        <v>29000</v>
      </c>
      <c r="F27" s="111"/>
      <c r="G27" s="111">
        <v>29000</v>
      </c>
      <c r="H27" s="78"/>
    </row>
    <row r="28" ht="20.1" customHeight="1" spans="1:8">
      <c r="A28" s="36" t="s">
        <v>437</v>
      </c>
      <c r="B28" s="68" t="s">
        <v>445</v>
      </c>
      <c r="C28" s="101" t="s">
        <v>91</v>
      </c>
      <c r="D28" s="36" t="s">
        <v>446</v>
      </c>
      <c r="E28" s="111">
        <f t="shared" si="1"/>
        <v>110000</v>
      </c>
      <c r="F28" s="111"/>
      <c r="G28" s="111">
        <v>110000</v>
      </c>
      <c r="H28" s="78"/>
    </row>
    <row r="29" ht="20.1" customHeight="1" spans="1:8">
      <c r="A29" s="36" t="s">
        <v>437</v>
      </c>
      <c r="B29" s="68" t="s">
        <v>447</v>
      </c>
      <c r="C29" s="101" t="s">
        <v>91</v>
      </c>
      <c r="D29" s="36" t="s">
        <v>184</v>
      </c>
      <c r="E29" s="111">
        <f t="shared" si="1"/>
        <v>285000</v>
      </c>
      <c r="F29" s="111"/>
      <c r="G29" s="111">
        <v>285000</v>
      </c>
      <c r="H29" s="78"/>
    </row>
    <row r="30" ht="20.1" customHeight="1" spans="1:8">
      <c r="A30" s="36" t="s">
        <v>437</v>
      </c>
      <c r="B30" s="68" t="s">
        <v>448</v>
      </c>
      <c r="C30" s="101" t="s">
        <v>91</v>
      </c>
      <c r="D30" s="36" t="s">
        <v>449</v>
      </c>
      <c r="E30" s="111">
        <f t="shared" si="1"/>
        <v>450000</v>
      </c>
      <c r="F30" s="111"/>
      <c r="G30" s="111">
        <v>450000</v>
      </c>
      <c r="H30" s="78"/>
    </row>
    <row r="31" ht="20.1" customHeight="1" spans="1:8">
      <c r="A31" s="36" t="s">
        <v>450</v>
      </c>
      <c r="B31" s="68" t="s">
        <v>16</v>
      </c>
      <c r="C31" s="101" t="s">
        <v>16</v>
      </c>
      <c r="D31" s="36" t="s">
        <v>451</v>
      </c>
      <c r="E31" s="110">
        <f t="shared" si="1"/>
        <v>260436</v>
      </c>
      <c r="F31" s="111">
        <f>SUM(F32:F34)</f>
        <v>260436</v>
      </c>
      <c r="G31" s="111"/>
      <c r="H31" s="78"/>
    </row>
    <row r="32" ht="20.1" customHeight="1" spans="1:8">
      <c r="A32" s="36" t="s">
        <v>452</v>
      </c>
      <c r="B32" s="68" t="s">
        <v>90</v>
      </c>
      <c r="C32" s="101" t="s">
        <v>91</v>
      </c>
      <c r="D32" s="36" t="s">
        <v>453</v>
      </c>
      <c r="E32" s="111">
        <f t="shared" si="1"/>
        <v>151632</v>
      </c>
      <c r="F32" s="111">
        <v>151632</v>
      </c>
      <c r="G32" s="111"/>
      <c r="H32" s="78"/>
    </row>
    <row r="33" ht="20.1" customHeight="1" spans="1:8">
      <c r="A33" s="36" t="s">
        <v>452</v>
      </c>
      <c r="B33" s="68" t="s">
        <v>422</v>
      </c>
      <c r="C33" s="101" t="s">
        <v>91</v>
      </c>
      <c r="D33" s="36" t="s">
        <v>454</v>
      </c>
      <c r="E33" s="111">
        <f t="shared" si="1"/>
        <v>108000</v>
      </c>
      <c r="F33" s="111">
        <v>108000</v>
      </c>
      <c r="G33" s="111"/>
      <c r="H33" s="78"/>
    </row>
    <row r="34" ht="20.1" customHeight="1" spans="1:8">
      <c r="A34" s="36" t="s">
        <v>452</v>
      </c>
      <c r="B34" s="68" t="s">
        <v>425</v>
      </c>
      <c r="C34" s="101" t="s">
        <v>91</v>
      </c>
      <c r="D34" s="36" t="s">
        <v>455</v>
      </c>
      <c r="E34" s="111">
        <f t="shared" si="1"/>
        <v>804</v>
      </c>
      <c r="F34" s="111">
        <v>804</v>
      </c>
      <c r="G34" s="111"/>
      <c r="H34" s="78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3"/>
  <sheetViews>
    <sheetView showGridLines="0" showZeros="0" workbookViewId="0">
      <selection activeCell="E25" sqref="E25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14"/>
      <c r="B1" s="15"/>
      <c r="C1" s="15"/>
      <c r="D1" s="15"/>
      <c r="E1" s="15"/>
      <c r="F1" s="16" t="s">
        <v>456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</row>
    <row r="2" ht="20.1" customHeight="1" spans="1:243">
      <c r="A2" s="17" t="s">
        <v>457</v>
      </c>
      <c r="B2" s="17"/>
      <c r="C2" s="17"/>
      <c r="D2" s="17"/>
      <c r="E2" s="17"/>
      <c r="F2" s="1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</row>
    <row r="3" ht="20.1" customHeight="1" spans="1:243">
      <c r="A3" s="82" t="s">
        <v>5</v>
      </c>
      <c r="B3" s="18"/>
      <c r="C3" s="18"/>
      <c r="D3" s="98"/>
      <c r="E3" s="98"/>
      <c r="F3" s="20" t="s">
        <v>6</v>
      </c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</row>
    <row r="4" ht="20.1" customHeight="1" spans="1:243">
      <c r="A4" s="21" t="s">
        <v>72</v>
      </c>
      <c r="B4" s="22"/>
      <c r="C4" s="23"/>
      <c r="D4" s="99" t="s">
        <v>73</v>
      </c>
      <c r="E4" s="57" t="s">
        <v>458</v>
      </c>
      <c r="F4" s="25" t="s">
        <v>77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</row>
    <row r="5" ht="20.1" customHeight="1" spans="1:243">
      <c r="A5" s="29" t="s">
        <v>84</v>
      </c>
      <c r="B5" s="30" t="s">
        <v>85</v>
      </c>
      <c r="C5" s="31" t="s">
        <v>86</v>
      </c>
      <c r="D5" s="100"/>
      <c r="E5" s="57"/>
      <c r="F5" s="35"/>
      <c r="G5" s="52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</row>
    <row r="6" ht="20.1" customHeight="1" spans="1:243">
      <c r="A6" s="36"/>
      <c r="B6" s="68"/>
      <c r="C6" s="101"/>
      <c r="D6" s="102"/>
      <c r="E6" s="102"/>
      <c r="F6" s="103"/>
      <c r="G6" s="52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</row>
    <row r="7" ht="20.1" customHeight="1" spans="1:243">
      <c r="A7" s="87"/>
      <c r="B7" s="87"/>
      <c r="C7" s="87"/>
      <c r="D7" s="88"/>
      <c r="E7" s="88"/>
      <c r="F7" s="89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</row>
    <row r="8" ht="20.1" customHeight="1" spans="1:243">
      <c r="A8" s="90"/>
      <c r="B8" s="90"/>
      <c r="C8" s="90"/>
      <c r="D8" s="91"/>
      <c r="E8" s="91"/>
      <c r="F8" s="91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</row>
    <row r="9" ht="20.1" customHeight="1" spans="1:243">
      <c r="A9" s="90"/>
      <c r="B9" s="90"/>
      <c r="C9" s="90"/>
      <c r="D9" s="90"/>
      <c r="E9" s="90"/>
      <c r="F9" s="91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</row>
    <row r="10" ht="20.1" customHeight="1" spans="1:243">
      <c r="A10" s="90"/>
      <c r="B10" s="90"/>
      <c r="C10" s="90"/>
      <c r="D10" s="91"/>
      <c r="E10" s="91"/>
      <c r="F10" s="91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</row>
    <row r="11" ht="20.1" customHeight="1" spans="1:243">
      <c r="A11" s="90"/>
      <c r="B11" s="90"/>
      <c r="C11" s="90"/>
      <c r="D11" s="91"/>
      <c r="E11" s="91" t="s">
        <v>16</v>
      </c>
      <c r="F11" s="91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</row>
    <row r="12" ht="20.1" customHeight="1" spans="1:243">
      <c r="A12" s="90"/>
      <c r="B12" s="90"/>
      <c r="C12" s="90"/>
      <c r="D12" s="90"/>
      <c r="E12" s="90"/>
      <c r="F12" s="91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</row>
    <row r="13" ht="20.1" customHeight="1" spans="1:243">
      <c r="A13" s="90"/>
      <c r="B13" s="90"/>
      <c r="C13" s="90"/>
      <c r="D13" s="91"/>
      <c r="E13" s="91"/>
      <c r="F13" s="91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</row>
    <row r="14" ht="20.1" customHeight="1" spans="1:243">
      <c r="A14" s="92"/>
      <c r="B14" s="90"/>
      <c r="C14" s="90"/>
      <c r="D14" s="91"/>
      <c r="E14" s="91" t="s">
        <v>459</v>
      </c>
      <c r="F14" s="91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</row>
    <row r="15" ht="20.1" customHeight="1" spans="1:243">
      <c r="A15" s="92"/>
      <c r="B15" s="92"/>
      <c r="C15" s="90"/>
      <c r="D15" s="90"/>
      <c r="E15" s="92"/>
      <c r="F15" s="91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</row>
    <row r="16" ht="20.1" customHeight="1" spans="1:243">
      <c r="A16" s="92"/>
      <c r="B16" s="92"/>
      <c r="C16" s="90"/>
      <c r="D16" s="91"/>
      <c r="E16" s="91"/>
      <c r="F16" s="91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</row>
    <row r="17" ht="20.1" customHeight="1" spans="1:243">
      <c r="A17" s="90"/>
      <c r="B17" s="92"/>
      <c r="C17" s="90"/>
      <c r="D17" s="91"/>
      <c r="E17" s="91"/>
      <c r="F17" s="91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</row>
    <row r="18" ht="20.1" customHeight="1" spans="1:243">
      <c r="A18" s="44"/>
      <c r="B18" s="44"/>
      <c r="C18" s="44"/>
      <c r="D18" s="43"/>
      <c r="E18" s="43"/>
      <c r="F18" s="4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</row>
    <row r="19" ht="20.1" customHeight="1" spans="1:243">
      <c r="A19" s="44"/>
      <c r="B19" s="44"/>
      <c r="C19" s="44"/>
      <c r="D19" s="43"/>
      <c r="E19" s="43"/>
      <c r="F19" s="43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</row>
    <row r="20" ht="20.1" customHeight="1" spans="1:243">
      <c r="A20" s="44"/>
      <c r="B20" s="44"/>
      <c r="C20" s="44"/>
      <c r="D20" s="44"/>
      <c r="E20" s="44"/>
      <c r="F20" s="4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</row>
    <row r="21" ht="20.1" customHeight="1" spans="1:243">
      <c r="A21" s="44"/>
      <c r="B21" s="44"/>
      <c r="C21" s="44"/>
      <c r="D21" s="43"/>
      <c r="E21" s="43"/>
      <c r="F21" s="43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</row>
    <row r="22" ht="20.1" customHeight="1" spans="1:243">
      <c r="A22" s="44"/>
      <c r="B22" s="44"/>
      <c r="C22" s="44"/>
      <c r="D22" s="43"/>
      <c r="E22" s="43"/>
      <c r="F22" s="43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</row>
    <row r="23" ht="20.1" customHeight="1" spans="1:243">
      <c r="A23" s="44"/>
      <c r="B23" s="44"/>
      <c r="C23" s="44"/>
      <c r="D23" s="44"/>
      <c r="E23" s="44"/>
      <c r="F23" s="43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</row>
    <row r="24" ht="20.1" customHeight="1" spans="1:243">
      <c r="A24" s="44"/>
      <c r="B24" s="44"/>
      <c r="C24" s="44"/>
      <c r="D24" s="43"/>
      <c r="E24" s="43"/>
      <c r="F24" s="43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</row>
    <row r="25" ht="20.1" customHeight="1" spans="1:243">
      <c r="A25" s="44"/>
      <c r="B25" s="44"/>
      <c r="C25" s="44"/>
      <c r="D25" s="43"/>
      <c r="E25" s="43"/>
      <c r="F25" s="43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</row>
    <row r="26" ht="20.1" customHeight="1" spans="1:243">
      <c r="A26" s="44"/>
      <c r="B26" s="44"/>
      <c r="C26" s="44"/>
      <c r="D26" s="44"/>
      <c r="E26" s="44"/>
      <c r="F26" s="43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</row>
    <row r="27" ht="20.1" customHeight="1" spans="1:243">
      <c r="A27" s="44"/>
      <c r="B27" s="44"/>
      <c r="C27" s="44"/>
      <c r="D27" s="44"/>
      <c r="E27" s="45"/>
      <c r="F27" s="43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</row>
    <row r="28" ht="20.1" customHeight="1" spans="1:243">
      <c r="A28" s="44"/>
      <c r="B28" s="44"/>
      <c r="C28" s="44"/>
      <c r="D28" s="44"/>
      <c r="E28" s="45"/>
      <c r="F28" s="43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</row>
    <row r="29" ht="20.1" customHeight="1" spans="1:243">
      <c r="A29" s="44"/>
      <c r="B29" s="44"/>
      <c r="C29" s="44"/>
      <c r="D29" s="44"/>
      <c r="E29" s="44"/>
      <c r="F29" s="43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</row>
    <row r="30" ht="20.1" customHeight="1" spans="1:243">
      <c r="A30" s="44"/>
      <c r="B30" s="44"/>
      <c r="C30" s="44"/>
      <c r="D30" s="44"/>
      <c r="E30" s="46"/>
      <c r="F30" s="43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</row>
    <row r="31" ht="20.1" customHeight="1" spans="1:243">
      <c r="A31" s="47"/>
      <c r="B31" s="47"/>
      <c r="C31" s="47"/>
      <c r="D31" s="47"/>
      <c r="E31" s="48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</row>
    <row r="32" ht="20.1" customHeight="1" spans="1:243">
      <c r="A32" s="49"/>
      <c r="B32" s="49"/>
      <c r="C32" s="49"/>
      <c r="D32" s="49"/>
      <c r="E32" s="49"/>
      <c r="F32" s="50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</row>
    <row r="33" ht="20.1" customHeight="1" spans="1:243">
      <c r="A33" s="47"/>
      <c r="B33" s="47"/>
      <c r="C33" s="47"/>
      <c r="D33" s="47"/>
      <c r="E33" s="47"/>
      <c r="F33" s="50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</row>
    <row r="34" ht="20.1" customHeight="1" spans="1:243">
      <c r="A34" s="51"/>
      <c r="B34" s="51"/>
      <c r="C34" s="51"/>
      <c r="D34" s="51"/>
      <c r="E34" s="51"/>
      <c r="F34" s="50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  <c r="IH34" s="51"/>
      <c r="II34" s="51"/>
    </row>
    <row r="35" ht="20.1" customHeight="1" spans="1:243">
      <c r="A35" s="51"/>
      <c r="B35" s="51"/>
      <c r="C35" s="51"/>
      <c r="D35" s="51"/>
      <c r="E35" s="51"/>
      <c r="F35" s="50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</row>
    <row r="36" ht="20.1" customHeight="1" spans="1:243">
      <c r="A36" s="51"/>
      <c r="B36" s="51"/>
      <c r="C36" s="51"/>
      <c r="D36" s="51"/>
      <c r="E36" s="51"/>
      <c r="F36" s="50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</row>
    <row r="37" ht="20.1" customHeight="1" spans="1:243">
      <c r="A37" s="51"/>
      <c r="B37" s="51"/>
      <c r="C37" s="51"/>
      <c r="D37" s="51"/>
      <c r="E37" s="51"/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</row>
    <row r="38" ht="20.1" customHeight="1" spans="1:243">
      <c r="A38" s="51"/>
      <c r="B38" s="51"/>
      <c r="C38" s="51"/>
      <c r="D38" s="51"/>
      <c r="E38" s="51"/>
      <c r="F38" s="50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</row>
    <row r="39" ht="20.1" customHeight="1" spans="1:243">
      <c r="A39" s="51"/>
      <c r="B39" s="51"/>
      <c r="C39" s="51"/>
      <c r="D39" s="51"/>
      <c r="E39" s="51"/>
      <c r="F39" s="50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  <c r="IC39" s="51"/>
      <c r="ID39" s="51"/>
      <c r="IE39" s="51"/>
      <c r="IF39" s="51"/>
      <c r="IG39" s="51"/>
      <c r="IH39" s="51"/>
      <c r="II39" s="51"/>
    </row>
    <row r="40" ht="20.1" customHeight="1" spans="1:243">
      <c r="A40" s="51"/>
      <c r="B40" s="51"/>
      <c r="C40" s="51"/>
      <c r="D40" s="51"/>
      <c r="E40" s="51"/>
      <c r="F40" s="50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  <c r="HM40" s="51"/>
      <c r="HN40" s="51"/>
      <c r="HO40" s="51"/>
      <c r="HP40" s="51"/>
      <c r="HQ40" s="51"/>
      <c r="HR40" s="51"/>
      <c r="HS40" s="51"/>
      <c r="HT40" s="51"/>
      <c r="HU40" s="51"/>
      <c r="HV40" s="51"/>
      <c r="HW40" s="51"/>
      <c r="HX40" s="51"/>
      <c r="HY40" s="51"/>
      <c r="HZ40" s="51"/>
      <c r="IA40" s="51"/>
      <c r="IB40" s="51"/>
      <c r="IC40" s="51"/>
      <c r="ID40" s="51"/>
      <c r="IE40" s="51"/>
      <c r="IF40" s="51"/>
      <c r="IG40" s="51"/>
      <c r="IH40" s="51"/>
      <c r="II40" s="51"/>
    </row>
    <row r="41" ht="20.1" customHeight="1" spans="1:243">
      <c r="A41" s="51"/>
      <c r="B41" s="51"/>
      <c r="C41" s="51"/>
      <c r="D41" s="51"/>
      <c r="E41" s="51"/>
      <c r="F41" s="50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  <c r="IF41" s="51"/>
      <c r="IG41" s="51"/>
      <c r="IH41" s="51"/>
      <c r="II41" s="51"/>
    </row>
    <row r="42" ht="20.1" customHeight="1" spans="1:243">
      <c r="A42" s="51"/>
      <c r="B42" s="51"/>
      <c r="C42" s="51"/>
      <c r="D42" s="51"/>
      <c r="E42" s="51"/>
      <c r="F42" s="50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  <c r="HM42" s="51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51"/>
      <c r="HY42" s="51"/>
      <c r="HZ42" s="51"/>
      <c r="IA42" s="51"/>
      <c r="IB42" s="51"/>
      <c r="IC42" s="51"/>
      <c r="ID42" s="51"/>
      <c r="IE42" s="51"/>
      <c r="IF42" s="51"/>
      <c r="IG42" s="51"/>
      <c r="IH42" s="51"/>
      <c r="II42" s="51"/>
    </row>
    <row r="43" ht="20.1" customHeight="1" spans="1:243">
      <c r="A43" s="51"/>
      <c r="B43" s="51"/>
      <c r="C43" s="51"/>
      <c r="D43" s="51"/>
      <c r="E43" s="51"/>
      <c r="F43" s="50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2021-04-19T03:45:00Z</dcterms:created>
  <dcterms:modified xsi:type="dcterms:W3CDTF">2022-01-20T01:21:00Z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0E1C430E007A46BEA2FADA53D84BDF94</vt:lpwstr>
  </property>
</Properties>
</file>