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764" activeTab="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6">'3'!$A$1:$DH$42</definedName>
    <definedName name="HEADERRANGE" localSheetId="6">'3'!$A$1:$DH$6</definedName>
    <definedName name="DETAILRANGE" localSheetId="6">'3'!$A$7:$DH$7</definedName>
    <definedName name="_xlnm.Print_Area" localSheetId="4">'2'!$A$1:$H$38</definedName>
    <definedName name="HEADERRANGE" localSheetId="4">'2'!$A$1:$H$38</definedName>
    <definedName name="_xlnm.Print_Titles" localSheetId="4">'2'!$1:$38</definedName>
    <definedName name="DETAILRANGE" localSheetId="4">'2'!$A$39:$H$39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9">'3-3'!$A$1:$H$8</definedName>
    <definedName name="HEADERRANGE" localSheetId="9">'3-3'!$A$1:$H$6</definedName>
    <definedName name="DETAILRANGE" localSheetId="9">'3-3'!$A$7:$H$7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5">'2-1'!$A$1:$AI$34</definedName>
    <definedName name="HEADERRANGE" localSheetId="5">'2-1'!$A$1:$AI$6</definedName>
    <definedName name="DETAILRANGE" localSheetId="5">'2-1'!$A$7:$AI$7</definedName>
    <definedName name="_xlnm.Print_Area" localSheetId="8">'3-2'!$A$1:$F$37</definedName>
    <definedName name="HEADERRANGE" localSheetId="8">'3-2'!$A$1:$F$5</definedName>
    <definedName name="DETAILRANGE" localSheetId="8">'3-2'!$A$6:$F$6</definedName>
    <definedName name="_xlnm.Print_Area" localSheetId="7">'3-1'!$A$1:$G$34</definedName>
    <definedName name="HEADERRANGE" localSheetId="7">'3-1'!$A$1:$G$6</definedName>
    <definedName name="DETAILRANGE" localSheetId="7">'3-1'!$A$7:$G$7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2">'1-1'!$A$1:$T$27</definedName>
    <definedName name="HEADERRANGE" localSheetId="2">'1-1'!$A$1:$T$6</definedName>
    <definedName name="DETAILRANGE" localSheetId="2">'1-1'!$A$7:$T$7</definedName>
    <definedName name="_xlnm.Print_Area" localSheetId="3">'1-2'!$A$1:$J$27</definedName>
    <definedName name="HEADERRANGE" localSheetId="3">'1-2'!$A$1:$J$6</definedName>
    <definedName name="DETAILRANGE" localSheetId="3">'1-2'!$A$7:$J$7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<sst xmlns="http://schemas.openxmlformats.org/spreadsheetml/2006/main" count="1724" uniqueCount="647">
  <si>
    <t>黑水县民政局</t>
  </si>
  <si>
    <t>2022年部门预算</t>
  </si>
  <si>
    <t>报送日期：2022年  1月  20日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</si>
  <si>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</si>
  <si>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</si>
  <si>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</si>
  <si>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</si>
  <si>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</si>
  <si>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</si>
  <si>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</si>
  <si>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</si>
  <si>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</si>
  <si>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</si>
  <si>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</si>
  <si>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</si>
  <si>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</si>
  <si>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</si>
  <si>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</si>
  <si>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</si>
  <si>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</si>
  <si>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</si>
  <si>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</si>
  <si>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</si>
  <si>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</si>
  <si>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</si>
  <si>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</si>
  <si>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</si>
  <si>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</si>
  <si>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</si>
  <si>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</si>
  <si>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</si>
  <si>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</si>
  <si>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</si>
  <si>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</si>
  <si>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</si>
  <si>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</si>
  <si>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</si>
  <si>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</si>
  <si>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</si>
  <si>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</si>
  <si>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</si>
  <si>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</si>
  <si>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</si>
  <si>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</si>
  <si>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</si>
  <si>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</si>
  <si>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</si>
  <si>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</si>
  <si>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</si>
  <si>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</si>
  <si>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</si>
  <si>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</si>
  <si>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</si>
  <si>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</si>
  <si>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</si>
  <si>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</si>
  <si>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</si>
  <si>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</si>
  <si>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</si>
  <si>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</si>
  <si>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</si>
  <si>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</si>
  <si>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</si>
  <si>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</si>
  <si>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</si>
  <si>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</si>
  <si>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</si>
  <si>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</si>
  <si>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</si>
  <si>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</si>
  <si>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</si>
  <si>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</si>
  <si>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</si>
  <si>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</si>
  <si>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</si>
  <si>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</si>
  <si>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</si>
  <si>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</si>
  <si>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</si>
  <si>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</si>
  <si>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</si>
  <si>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</si>
  <si>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</si>
  <si>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</si>
  <si>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</si>
  <si>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</si>
  <si>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</si>
  <si>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</si>
  <si>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</si>
  <si>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>138</t>
  </si>
  <si>
    <t>208</t>
  </si>
  <si>
    <t>02</t>
  </si>
  <si>
    <t>01</t>
  </si>
  <si>
    <t xml:space="preserve">  138</t>
  </si>
  <si>
    <t xml:space="preserve">  行政运行</t>
  </si>
  <si>
    <t>05</t>
  </si>
  <si>
    <t xml:space="preserve">  机关事业单位基本养老保险缴费支出</t>
  </si>
  <si>
    <t>06</t>
  </si>
  <si>
    <t xml:space="preserve">  机关事业单位职业年金缴费支出</t>
  </si>
  <si>
    <t>10</t>
  </si>
  <si>
    <t xml:space="preserve">  儿童福利</t>
  </si>
  <si>
    <t xml:space="preserve">  老年福利</t>
  </si>
  <si>
    <t xml:space="preserve">  社会福利事业单位</t>
  </si>
  <si>
    <t xml:space="preserve">  养老服务</t>
  </si>
  <si>
    <t>99</t>
  </si>
  <si>
    <t>  其他社会福利支出</t>
  </si>
  <si>
    <t>11</t>
  </si>
  <si>
    <t>07</t>
  </si>
  <si>
    <t xml:space="preserve">  残疾人生活和护理补贴</t>
  </si>
  <si>
    <t>19</t>
  </si>
  <si>
    <t xml:space="preserve">  城市最低生活保障金支出</t>
  </si>
  <si>
    <t>20</t>
  </si>
  <si>
    <t xml:space="preserve">  临时救助支出</t>
  </si>
  <si>
    <t>21</t>
  </si>
  <si>
    <t xml:space="preserve">  农村特困人员救助供养支出</t>
  </si>
  <si>
    <t>25</t>
  </si>
  <si>
    <t xml:space="preserve">  其他农村生活救助</t>
  </si>
  <si>
    <t>210</t>
  </si>
  <si>
    <t xml:space="preserve">  行政单位医疗</t>
  </si>
  <si>
    <t xml:space="preserve">  事业单位医疗</t>
  </si>
  <si>
    <t>03</t>
  </si>
  <si>
    <t xml:space="preserve">  公务员医疗补助</t>
  </si>
  <si>
    <t>213</t>
  </si>
  <si>
    <t xml:space="preserve">  对村民委员会和村党支部的补助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</si>
  <si>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</si>
  <si>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</si>
  <si>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</si>
  <si>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</si>
  <si>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</si>
  <si>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</si>
  <si>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</si>
  <si>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</si>
  <si>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</si>
  <si>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金额(基本支出)</t>
  </si>
  <si>
    <t>金额(项目支出)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</si>
  <si>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</si>
  <si>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</si>
  <si>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</si>
  <si>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</si>
  <si>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</si>
  <si>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</si>
  <si>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</si>
  <si>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</si>
  <si>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</si>
  <si>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</si>
  <si>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</si>
  <si>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</si>
  <si>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</si>
  <si>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</si>
  <si>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</si>
  <si>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</si>
  <si>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>一般公共预算结转</t>
  </si>
  <si>
    <t xml:space="preserve">   教育支出</t>
  </si>
  <si>
    <t>政府性基金结转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</si>
  <si>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</si>
  <si>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</si>
  <si>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</si>
  <si>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</si>
  <si>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</si>
  <si>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</si>
  <si>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</si>
  <si>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</si>
  <si>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</si>
  <si>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</si>
  <si>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</si>
  <si>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</si>
  <si>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</si>
  <si>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</si>
  <si>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</si>
  <si>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</si>
  <si>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</si>
  <si>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</si>
  <si>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</si>
  <si>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</si>
  <si>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</si>
  <si>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</si>
  <si>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</si>
  <si>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</si>
  <si>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</si>
  <si>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</si>
  <si>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</si>
  <si>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</si>
  <si>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</si>
  <si>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</si>
  <si>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</si>
  <si>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</si>
  <si>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</si>
  <si>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</si>
  <si>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</si>
  <si>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</si>
  <si>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</si>
  <si>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</si>
  <si>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</si>
  <si>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</si>
  <si>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</si>
  <si>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</si>
  <si>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</si>
  <si>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</si>
  <si>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</si>
  <si>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</si>
  <si>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301</t>
  </si>
  <si>
    <t>工资福利支出</t>
  </si>
  <si>
    <t> 01</t>
  </si>
  <si>
    <t> 基本工资</t>
  </si>
  <si>
    <t> 02</t>
  </si>
  <si>
    <t> 津贴补贴</t>
  </si>
  <si>
    <t> 03</t>
  </si>
  <si>
    <t> 奖金</t>
  </si>
  <si>
    <t> 07</t>
  </si>
  <si>
    <t> 绩效工资</t>
  </si>
  <si>
    <t> 08</t>
  </si>
  <si>
    <t> 机关事业单位基本养老保险缴费</t>
  </si>
  <si>
    <t> 09</t>
  </si>
  <si>
    <t> 职业年金缴费</t>
  </si>
  <si>
    <t> 10</t>
  </si>
  <si>
    <t> 职工基本医疗保险缴费</t>
  </si>
  <si>
    <t> 11</t>
  </si>
  <si>
    <t> 公务员医疗补助缴费</t>
  </si>
  <si>
    <t> 12</t>
  </si>
  <si>
    <t> 其他社会保障缴费</t>
  </si>
  <si>
    <t> 13</t>
  </si>
  <si>
    <t> 住房公积金</t>
  </si>
  <si>
    <t>302</t>
  </si>
  <si>
    <t>商品和服务支出</t>
  </si>
  <si>
    <t> 办公费</t>
  </si>
  <si>
    <t> 05</t>
  </si>
  <si>
    <t> 水费</t>
  </si>
  <si>
    <t> 06</t>
  </si>
  <si>
    <t> 电费</t>
  </si>
  <si>
    <t> 邮电费</t>
  </si>
  <si>
    <t> 差旅费</t>
  </si>
  <si>
    <t> 16</t>
  </si>
  <si>
    <t> 培训费</t>
  </si>
  <si>
    <t> 17</t>
  </si>
  <si>
    <t> 公务接待费</t>
  </si>
  <si>
    <t> 31</t>
  </si>
  <si>
    <t> 公务用车运行维护费</t>
  </si>
  <si>
    <t>303</t>
  </si>
  <si>
    <t>对个人和家庭的补助</t>
  </si>
  <si>
    <t> 离休费</t>
  </si>
  <si>
    <t> 生活补助</t>
  </si>
  <si>
    <t> 医疗费补助</t>
  </si>
  <si>
    <t> 奖励金</t>
  </si>
  <si>
    <t>表3</t>
  </si>
  <si>
    <t>一般公共预算支出表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</si>
  <si>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</si>
  <si>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</si>
  <si>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</si>
  <si>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</si>
  <si>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</si>
  <si>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</si>
  <si>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</si>
  <si>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</si>
  <si>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</si>
  <si>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</si>
  <si>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</si>
  <si>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</si>
  <si>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</si>
  <si>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</si>
  <si>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</si>
  <si>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</si>
  <si>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</si>
  <si>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</si>
  <si>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</si>
  <si>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</si>
  <si>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</si>
  <si>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</si>
  <si>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</si>
  <si>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</si>
  <si>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</si>
  <si>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</si>
  <si>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</si>
  <si>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</si>
  <si>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</si>
  <si>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</si>
  <si>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</si>
  <si>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</si>
  <si>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</si>
  <si>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</si>
  <si>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</si>
  <si>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</si>
  <si>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</si>
  <si>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</si>
  <si>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</si>
  <si>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</si>
  <si>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</si>
  <si>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</si>
  <si>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</si>
  <si>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</si>
  <si>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</si>
  <si>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</si>
  <si>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</si>
  <si>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</si>
  <si>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</si>
  <si>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</si>
  <si>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</si>
  <si>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</si>
  <si>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</si>
  <si>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</si>
  <si>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</si>
  <si>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</si>
  <si>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</si>
  <si>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</si>
  <si>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</si>
  <si>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</si>
  <si>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</si>
  <si>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</si>
  <si>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</si>
  <si>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</si>
  <si>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</si>
  <si>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</si>
  <si>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</si>
  <si>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</si>
  <si>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</si>
  <si>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</si>
  <si>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</si>
  <si>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</si>
  <si>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</si>
  <si>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</si>
  <si>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</si>
  <si>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</si>
  <si>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</si>
  <si>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</si>
  <si>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</si>
  <si>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</si>
  <si>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</si>
  <si>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</si>
  <si>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</si>
  <si>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</si>
  <si>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</si>
  <si>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</si>
  <si>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</si>
  <si>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</si>
  <si>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</si>
  <si>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</si>
  <si>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</si>
  <si>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</si>
  <si>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</si>
  <si>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</si>
  <si>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</si>
  <si>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</si>
  <si>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</si>
  <si>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</si>
  <si>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</si>
  <si>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</si>
  <si>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</si>
  <si>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</si>
  <si>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</si>
  <si>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</si>
  <si>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</si>
  <si>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</si>
  <si>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</si>
  <si>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</si>
  <si>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</si>
  <si>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</si>
  <si>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</si>
  <si>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</si>
  <si>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</si>
  <si>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</si>
  <si>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</si>
  <si>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</si>
  <si>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</si>
  <si>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</si>
  <si>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</si>
  <si>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</si>
  <si>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</si>
  <si>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</si>
  <si>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</si>
  <si>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</si>
  <si>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</si>
  <si>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</si>
  <si>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</si>
  <si>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</si>
  <si>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</si>
  <si>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</si>
  <si>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</si>
  <si>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</si>
  <si>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</si>
  <si>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</si>
  <si>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</si>
  <si>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</si>
  <si>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</si>
  <si>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</si>
  <si>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</si>
  <si>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</si>
  <si>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</si>
  <si>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</si>
  <si>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</si>
  <si>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</si>
  <si>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</si>
  <si>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</si>
  <si>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</si>
  <si>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</si>
  <si>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</si>
  <si>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</si>
  <si>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</si>
  <si>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</si>
  <si>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</si>
  <si>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</si>
  <si>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</si>
  <si>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</si>
  <si>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</si>
  <si>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</si>
  <si>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</si>
  <si>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</si>
  <si>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</si>
  <si>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</si>
  <si>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</si>
  <si>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</si>
  <si>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</si>
  <si>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</si>
  <si>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</si>
  <si>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</si>
  <si>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</si>
  <si>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</si>
  <si>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</si>
  <si>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</si>
  <si>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</si>
  <si>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</si>
  <si>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</si>
  <si>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</si>
  <si>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</si>
  <si>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</si>
  <si>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</si>
  <si>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</si>
  <si>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</si>
  <si>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</si>
  <si>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</si>
  <si>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</si>
  <si>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</si>
  <si>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</si>
  <si>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</si>
  <si>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</si>
  <si>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</si>
  <si>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</si>
  <si>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</si>
  <si>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</si>
  <si>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</si>
  <si>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</si>
  <si>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</si>
  <si>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</si>
  <si>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民政管理事务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</si>
  <si>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</si>
  <si>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</si>
  <si>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</si>
  <si>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</si>
  <si>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</si>
  <si>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</si>
  <si>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</si>
  <si>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</si>
  <si>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养老服务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</si>
  <si>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</si>
  <si>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</si>
  <si>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</si>
  <si>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</si>
  <si>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</si>
  <si>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</si>
  <si>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</si>
  <si>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</si>
  <si>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</si>
  <si>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</si>
  <si>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</si>
  <si>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</si>
  <si>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</si>
  <si>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</si>
  <si>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</si>
  <si>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</si>
  <si>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</si>
  <si>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</si>
  <si>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</si>
  <si>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</si>
  <si>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</si>
  <si>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</si>
  <si>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</si>
  <si>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</si>
  <si>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</si>
  <si>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</si>
  <si>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</si>
  <si>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公式人员经费</t>
  </si>
  <si>
    <t> 301</t>
  </si>
  <si>
    <t> 302</t>
  </si>
  <si>
    <t> 303</t>
  </si>
  <si>
    <t>表3-2</t>
  </si>
  <si>
    <t>一般公共预算项目支出预算表</t>
  </si>
  <si>
    <t>单位名称（项目）</t>
  </si>
  <si>
    <t>项目名称</t>
  </si>
  <si>
    <t> 社会福利</t>
  </si>
  <si>
    <t>  208</t>
  </si>
  <si>
    <t>  10</t>
  </si>
  <si>
    <t>  01</t>
  </si>
  <si>
    <t>  儿童福利</t>
  </si>
  <si>
    <t>2022年孤儿生活补助</t>
  </si>
  <si>
    <t>2022年事实孤儿生活补助</t>
  </si>
  <si>
    <t>  02</t>
  </si>
  <si>
    <t>  老年福利</t>
  </si>
  <si>
    <t>2022年80岁以上高龄生活补助</t>
  </si>
  <si>
    <t>  05</t>
  </si>
  <si>
    <t>  社会福利事业单位</t>
  </si>
  <si>
    <t>2022年临时工工资及保险</t>
  </si>
  <si>
    <t>  06</t>
  </si>
  <si>
    <t>  养老服务</t>
  </si>
  <si>
    <t>2022年失能老人居家养老</t>
  </si>
  <si>
    <t>  99</t>
  </si>
  <si>
    <t>2022年春节慰问</t>
  </si>
  <si>
    <t> 残疾人事业</t>
  </si>
  <si>
    <t>  11</t>
  </si>
  <si>
    <t>  07</t>
  </si>
  <si>
    <t>  残疾人生活和护理补贴</t>
  </si>
  <si>
    <t>2022年困难残疾人生活补助</t>
  </si>
  <si>
    <t>2022年重度残疾人护理补贴</t>
  </si>
  <si>
    <t> 最低生活保障</t>
  </si>
  <si>
    <t>  19</t>
  </si>
  <si>
    <t>  城市最低生活保障金支出</t>
  </si>
  <si>
    <t> 临时救助</t>
  </si>
  <si>
    <t>  20</t>
  </si>
  <si>
    <t>  临时救助支出</t>
  </si>
  <si>
    <t> 特困人员救助供养</t>
  </si>
  <si>
    <t>  21</t>
  </si>
  <si>
    <t>  农村特困人员救助供养支出</t>
  </si>
  <si>
    <t>2022年集中供养五保户生活补助及护理补贴</t>
  </si>
  <si>
    <t> 其他生活救助</t>
  </si>
  <si>
    <t>  25</t>
  </si>
  <si>
    <t>  其他农村生活救助</t>
  </si>
  <si>
    <t>2022年精简人员生活补助</t>
  </si>
  <si>
    <t>  213</t>
  </si>
  <si>
    <t>  对村民委员会和村党支部的补助</t>
  </si>
  <si>
    <t>2022年离任村干部补助</t>
  </si>
  <si>
    <t>2022年离任村干部体检费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</si>
  <si>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</si>
  <si>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</si>
  <si>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</si>
  <si>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</si>
  <si>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</si>
  <si>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</si>
  <si>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</si>
  <si>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</si>
  <si>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</si>
  <si>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</si>
  <si>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</si>
  <si>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</si>
  <si>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</si>
  <si>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</si>
  <si>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</si>
  <si>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</si>
  <si>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</si>
  <si>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</si>
  <si>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部门整体绩效信息表</t>
  </si>
  <si>
    <t>金额单位：元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</si>
  <si>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</si>
  <si>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</si>
  <si>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</si>
  <si>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</si>
  <si>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</si>
  <si>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</si>
  <si>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</si>
  <si>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</si>
  <si>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</si>
  <si>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</si>
  <si>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</si>
  <si>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138001-县民政局（行政和参公）</t>
  </si>
  <si>
    <t>30</t>
  </si>
  <si>
    <t>80-89岁老年人高龄津贴919人*80*12*70%=617568元；90-99岁老年人高龄津贴29*150*12*70%=36540元；100岁老人高龄津贴1*12*400*50%=2400元。共计656508元。</t>
  </si>
  <si>
    <t>满意度指标</t>
  </si>
  <si>
    <t>服务对象满意度指标</t>
  </si>
  <si>
    <t>100</t>
  </si>
  <si>
    <t>≥</t>
  </si>
  <si>
    <t>%</t>
  </si>
  <si>
    <t>正向指标</t>
  </si>
  <si>
    <t>产出指标</t>
  </si>
  <si>
    <t>数量指标</t>
  </si>
  <si>
    <t>949</t>
  </si>
  <si>
    <t>人数</t>
  </si>
  <si>
    <t>效益指标</t>
  </si>
  <si>
    <t>经济效益指标</t>
  </si>
  <si>
    <t>656508</t>
  </si>
  <si>
    <t>元/年</t>
  </si>
  <si>
    <t>138102-县民政局（事业）</t>
  </si>
  <si>
    <t>临时工14人工资：14人*1650元/月*12个月=277200元；临时工14人2022年单位部分保险：养老保险554.08*14*12=93085.44元，医疗保险434.7*14*12=73029.6元，失业保险25.62*14*12=4304.16元，工伤保险14.23*14*12=2390.64元。总计450009.84元。</t>
  </si>
  <si>
    <t>14</t>
  </si>
  <si>
    <t>450009.84</t>
  </si>
  <si>
    <t>2022年临时救助</t>
  </si>
  <si>
    <t>根据文件要求，临时救助资金预算按瞎区内行政区划户籍人口每人不低于5月放入标准纳入财政预算，根据县统计局踢狗户籍人口为57659人，2022年共需资金57659*5=288295元。</t>
  </si>
  <si>
    <t>质量指标</t>
  </si>
  <si>
    <t>288295</t>
  </si>
  <si>
    <t>事实无人抚养孤儿8人*900*12=86400元</t>
  </si>
  <si>
    <t>86400</t>
  </si>
  <si>
    <t>8</t>
  </si>
  <si>
    <t>困难残疾人共619人，困难残疾人每人每月发放生活补贴100元，共需要资金619*100*12=742800元，省级40%，60%由州级按30%配套，县级70%，2021年县级配套619*100*12*（1-40%）*70%=311976元。</t>
  </si>
  <si>
    <t>619</t>
  </si>
  <si>
    <t>311976</t>
  </si>
  <si>
    <t>＝</t>
  </si>
  <si>
    <t>2022年城镇低保生活补助</t>
  </si>
  <si>
    <t>城镇低保共有230人，，城市居民最低生活保障标准590元/人/月，我县按照人均302元进行补差发放，2021年1-9月支出62.05万元，10月-12月预计支出20.4936万元，总支出82.5436万元，2021年到位资金为60万元，差22.5436万元需县级配套。2022年预计城镇低保22.5436万元。</t>
  </si>
  <si>
    <t>225436</t>
  </si>
  <si>
    <t>230</t>
  </si>
  <si>
    <t>失能老人居家养老2000人*300*（1-50%）*70%=210000元</t>
  </si>
  <si>
    <t>300</t>
  </si>
  <si>
    <t>210000</t>
  </si>
  <si>
    <t>孤儿生活补助20人*900*12=216000元</t>
  </si>
  <si>
    <t>216000</t>
  </si>
  <si>
    <t>2022年领导干部春节慰问，80岁以上高龄春节慰问，低保对象等春节慰问金60万元</t>
  </si>
  <si>
    <t>时效指标</t>
  </si>
  <si>
    <t>按时完成工作</t>
  </si>
  <si>
    <t>600000</t>
  </si>
  <si>
    <t>根据《关于实施我州农村“三老”干部和离任村干部免费体检经费体检补助的通知》（阿州财【2015】464号），体检标准：男400元/人，女500元/人，离任村干部体检两年一次。2021年9月底我县离任村干部共436人，其中：男400人，女36人，2022年体检费：400人*400元/人+36人*500元/人=178000元。</t>
  </si>
  <si>
    <t>436</t>
  </si>
  <si>
    <t>178000</t>
  </si>
  <si>
    <t>根据中共阿坝州委阿坝州人民政府《关于进一步妥善解决离任村干部生活补贴的意见》，离任村干部生活补贴按照每人每月不低于260元标准兑现，连续任职满9年或累计12年的已260元为基数，每多任职满1届每人每月资金20元生活补贴。2021年9月底全县离任村干部436人，全年共需离任村干部生活补贴1638240元。</t>
  </si>
  <si>
    <t>1638240</t>
  </si>
  <si>
    <t>精简退职人员共6人，按每人每月400元/月.人的标准发放，2022年共需资金6*400*12=28800元</t>
  </si>
  <si>
    <t>6</t>
  </si>
  <si>
    <t>28800</t>
  </si>
  <si>
    <t>重度残疾人护理补贴共643人，其中：一级重度残疾人319人，319*100*12=382800按县级70%配套计267960元 二级重度残疾人324人，314*70*12=272160按县级70%配套计190512元 共计458472元。</t>
  </si>
  <si>
    <t>643</t>
  </si>
  <si>
    <t>458472</t>
  </si>
  <si>
    <t>集中供养五保户50人，按每人每月600元的标准生活补助，照料护理补贴二档7人，每人每月130元；三档43人；每人每月80元。 2022年集中供养五保户生活补助50人*600元*12=360000元； 2022年集中供养五保户护理补贴二档7人*130元*12=10920元，三档43人*80*12=41280元，共52200元 以上总计412200元</t>
  </si>
  <si>
    <t>412200</t>
  </si>
  <si>
    <t>50</t>
  </si>
  <si>
    <t>公车运行维护费</t>
  </si>
  <si>
    <t>22.5</t>
  </si>
  <si>
    <t>保障单位日常运转，提高预算编制质量，严格执行预算</t>
  </si>
  <si>
    <t>运转保障率</t>
  </si>
  <si>
    <t>科目调整次数</t>
  </si>
  <si>
    <t>≤</t>
  </si>
  <si>
    <t>次</t>
  </si>
  <si>
    <t>反向指标</t>
  </si>
  <si>
    <t>预算编制准确率（计算方法为：∣（执行数-预算数）/预算数∣）</t>
  </si>
  <si>
    <t>5</t>
  </si>
  <si>
    <t>“三公经费”控制率[计算方法为：（三公经费实际支出数/预算安排数]×100%）</t>
  </si>
  <si>
    <t>定额公用经费</t>
  </si>
  <si>
    <t>部门整体支出绩效目标表</t>
  </si>
  <si>
    <t>（2022年度）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</si>
  <si>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</si>
  <si>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</si>
  <si>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</si>
  <si>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</si>
  <si>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</si>
  <si>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</si>
  <si>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</si>
  <si>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</si>
  <si>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贯彻执行党和国家有关民政工作的方针政策和法律法规，制定部门规章和标准并组织实施，拟订全县民政事业发展规划、工作计划和政策并组织实施和监督检查。;</t>
  </si>
  <si>
    <t>年度绩效指标</t>
  </si>
  <si>
    <t>指标值（包含数字及文字描述）</t>
  </si>
  <si>
    <t>成本指标</t>
  </si>
  <si>
    <t>满意</t>
  </si>
  <si>
    <t>＝10万元</t>
  </si>
  <si>
    <t>社会效益指标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</si>
</sst>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"/>
    <numFmt numFmtId="177" formatCode="#,##0.00"/>
    <numFmt numFmtId="178" formatCode="@"/>
    <numFmt numFmtId="179" formatCode="#,##0"/>
    <numFmt numFmtId="180" formatCode="#,##0_);(#,##0)"/>
    <numFmt numFmtId="181" formatCode="#,###"/>
    <numFmt numFmtId="182" formatCode="#,###.00"/>
    <numFmt numFmtId="183" formatCode="#,##0.00_ "/>
    <numFmt numFmtId="184" formatCode="&quot;\&quot;#,##0.00_);(&quot;\&quot;#,##0.00)"/>
    <numFmt numFmtId="185" formatCode="#,##0.0000"/>
    <numFmt numFmtId="186" formatCode="_ ￥* #,##0_ ;_ ￥* -#,##0_ ;_ ￥* &quot;-&quot;_ ;_ @_ "/>
    <numFmt numFmtId="187" formatCode="_ &quot;¥&quot;* #,##0.00_ ;_ &quot;¥&quot;* \-#,##0.00_ ;_ &quot;¥&quot;* &quot;-&quot;??_ ;_ @_ "/>
    <numFmt numFmtId="188" formatCode="_ * #,##0_ ;_ * -#,##0_ ;_ * &quot;-&quot;_ ;_ @_ "/>
    <numFmt numFmtId="189" formatCode="_ * #,##0.00_ ;_ * -#,##0.00_ ;_ * &quot;-&quot;??_ ;_ @_ "/>
    <numFmt numFmtId="190" formatCode="0%"/>
    <numFmt numFmtId="191" formatCode="_ &quot;¥&quot;* #,##0.00_ ;_ &quot;¥&quot;* \-#,##0.00_ ;_ &quot;¥&quot;* &quot;-&quot;??_ ;_ @_ "/>
    <numFmt numFmtId="192" formatCode="_ &quot;¥&quot;* #,##0_ ;_ &quot;¥&quot;* \-#,##0_ ;_ &quot;¥&quot;* &quot;-&quot;_ ;_ @_ "/>
    <numFmt numFmtId="193" formatCode="_ * #,##0_ ;_ * -#,##0_ ;_ * &quot;-&quot;_ ;_ @_ "/>
  </numFmts>
  <fonts count="67" x14ac:knownFonts="67">
    <font>
      <sz val="9.0"/>
      <color rgb="FF000000"/>
      <name val="宋体"/>
      <charset val="134"/>
    </font>
    <font>
      <sz val="11.0"/>
      <color rgb="FF000000"/>
      <name val="宋体"/>
      <charset val="134"/>
    </font>
    <font>
      <sz val="9.0"/>
      <name val="simhei"/>
      <family val="1"/>
    </font>
    <font>
      <sz val="10.0"/>
      <color rgb="FFC0C0C0"/>
      <name val="SimSun"/>
      <charset val="134"/>
    </font>
    <font>
      <sz val="10.0"/>
      <name val="SimSun"/>
      <charset val="134"/>
    </font>
    <font>
      <sz val="15.0"/>
      <name val="黑体"/>
      <charset val="134"/>
    </font>
    <font>
      <sz val="9.0"/>
      <name val="SimSun"/>
      <charset val="134"/>
    </font>
    <font>
      <sz val="11.0"/>
      <name val="SimSun"/>
      <charset val="134"/>
    </font>
    <font>
      <sz val="9.0"/>
      <name val="宋体"/>
      <charset val="134"/>
    </font>
    <font>
      <sz val="11.0"/>
      <color rgb="FFC2C3C4"/>
      <name val="宋体"/>
      <charset val="134"/>
    </font>
    <font>
      <sz val="11.0"/>
      <name val="宋体"/>
      <charset val="134"/>
    </font>
    <font>
      <sz val="16.0"/>
      <name val="黑体"/>
      <charset val="134"/>
      <b/>
    </font>
    <font>
      <sz val="11.0"/>
      <name val="宋体"/>
      <charset val="134"/>
      <b/>
    </font>
    <font>
      <sz val="18.0"/>
      <name val="黑体"/>
      <charset val="134"/>
      <b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2.0"/>
      <color rgb="FF000000"/>
      <name val="宋体"/>
      <charset val="134"/>
    </font>
    <font>
      <sz val="9.0"/>
      <color rgb="FF000000"/>
      <name val="Arial"/>
      <family val="2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176" applyNumberFormat="1" fontId="0" applyFill="1" fillId="0" borderId="0" applyAlignment="1"/>
    <xf numFmtId="186" applyNumberFormat="1" fontId="1" applyFont="1" fillId="0" borderId="0" applyAlignment="1" applyProtection="0">
      <alignment vertical="center"/>
    </xf>
    <xf numFmtId="0" fontId="1" applyFont="1" fillId="3" applyFill="1" borderId="0" applyAlignment="1" applyProtection="0">
      <alignment vertical="center"/>
    </xf>
    <xf numFmtId="0" fontId="31" applyFont="1" fillId="4" applyFill="1" borderId="194" applyBorder="1" applyAlignment="1" applyProtection="0">
      <alignment vertical="center"/>
    </xf>
    <xf numFmtId="187" applyNumberFormat="1" fontId="1" applyFont="1" fillId="0" borderId="0" applyAlignment="1" applyProtection="0">
      <alignment vertical="center"/>
    </xf>
    <xf numFmtId="188" applyNumberFormat="1" fontId="1" applyFont="1" fillId="0" borderId="0" applyAlignment="1" applyProtection="0">
      <alignment vertical="center"/>
    </xf>
    <xf numFmtId="0" fontId="1" applyFont="1" fillId="5" applyFill="1" borderId="0" applyAlignment="1" applyProtection="0">
      <alignment vertical="center"/>
    </xf>
    <xf numFmtId="0" fontId="32" applyFont="1" fillId="6" applyFill="1" borderId="0" applyAlignment="1" applyProtection="0">
      <alignment vertical="center"/>
    </xf>
    <xf numFmtId="189" applyNumberFormat="1" fontId="1" applyFont="1" fillId="0" borderId="0" applyAlignment="1" applyProtection="0">
      <alignment vertical="center"/>
    </xf>
    <xf numFmtId="0" fontId="33" applyFont="1" fillId="7" applyFill="1" borderId="0" applyAlignment="1" applyProtection="0">
      <alignment vertical="center"/>
    </xf>
    <xf numFmtId="0" fontId="34" applyFont="1" fillId="0" borderId="0" applyAlignment="1" applyProtection="0">
      <alignment vertical="center"/>
    </xf>
    <xf numFmtId="190" applyNumberFormat="1" fontId="1" applyFont="1" fillId="0" borderId="0" applyAlignment="1" applyProtection="0">
      <alignment vertical="center"/>
    </xf>
    <xf numFmtId="0" fontId="35" applyFont="1" fillId="0" borderId="0" applyAlignment="1" applyProtection="0">
      <alignment vertical="center"/>
    </xf>
    <xf numFmtId="0" fontId="1" applyFont="1" fillId="8" applyFill="1" borderId="195" applyBorder="1" applyAlignment="1" applyProtection="0">
      <alignment vertical="center"/>
    </xf>
    <xf numFmtId="0" fontId="33" applyFont="1" fillId="9" applyFill="1" borderId="0" applyAlignment="1" applyProtection="0">
      <alignment vertical="center"/>
    </xf>
    <xf numFmtId="0" fontId="36" applyFont="1" fillId="0" borderId="0" applyAlignment="1" applyProtection="0">
      <alignment vertical="center"/>
    </xf>
    <xf numFmtId="0" fontId="37" applyFont="1" fillId="0" borderId="0" applyAlignment="1" applyProtection="0">
      <alignment vertical="center"/>
    </xf>
    <xf numFmtId="0" fontId="38" applyFont="1" fillId="0" borderId="0" applyAlignment="1" applyProtection="0">
      <alignment vertical="center"/>
    </xf>
    <xf numFmtId="0" fontId="39" applyFont="1" fillId="0" borderId="0" applyAlignment="1" applyProtection="0">
      <alignment vertical="center"/>
    </xf>
    <xf numFmtId="0" fontId="40" applyFont="1" fillId="0" applyBorder="1" borderId="0" applyAlignment="1" applyProtection="0">
      <alignment vertical="center"/>
    </xf>
    <xf numFmtId="0" fontId="41" applyFont="1" fillId="0" applyBorder="1" borderId="0" applyAlignment="1" applyProtection="0">
      <alignment vertical="center"/>
    </xf>
    <xf numFmtId="0" fontId="33" applyFont="1" fillId="10" applyFill="1" borderId="0" applyAlignment="1" applyProtection="0">
      <alignment vertical="center"/>
    </xf>
    <xf numFmtId="0" fontId="36" applyFont="1" fillId="0" applyBorder="1" borderId="0" applyAlignment="1" applyProtection="0">
      <alignment vertical="center"/>
    </xf>
    <xf numFmtId="0" fontId="33" applyFont="1" fillId="11" applyFill="1" borderId="0" applyAlignment="1" applyProtection="0">
      <alignment vertical="center"/>
    </xf>
    <xf numFmtId="0" fontId="42" applyFont="1" fillId="12" applyFill="1" borderId="199" applyBorder="1" applyAlignment="1" applyProtection="0">
      <alignment vertical="center"/>
    </xf>
    <xf numFmtId="0" fontId="43" applyFont="1" fillId="12" applyFill="1" borderId="200" applyBorder="1" applyAlignment="1" applyProtection="0">
      <alignment vertical="center"/>
    </xf>
    <xf numFmtId="0" fontId="44" applyFont="1" fillId="13" applyFill="1" borderId="201" applyBorder="1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33" applyFont="1" fillId="15" applyFill="1" borderId="0" applyAlignment="1" applyProtection="0">
      <alignment vertical="center"/>
    </xf>
    <xf numFmtId="0" fontId="45" applyFont="1" fillId="0" applyBorder="1" borderId="0" applyAlignment="1" applyProtection="0">
      <alignment vertical="center"/>
    </xf>
    <xf numFmtId="0" fontId="46" applyFont="1" fillId="0" applyBorder="1" borderId="0" applyAlignment="1" applyProtection="0">
      <alignment vertical="center"/>
    </xf>
    <xf numFmtId="0" fontId="47" applyFont="1" fillId="16" applyFill="1" borderId="0" applyAlignment="1" applyProtection="0">
      <alignment vertical="center"/>
    </xf>
    <xf numFmtId="0" fontId="48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33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33" applyFont="1" fillId="24" applyFill="1" borderId="0" applyAlignment="1" applyProtection="0">
      <alignment vertical="center"/>
    </xf>
    <xf numFmtId="0" fontId="33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3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33" applyFont="1" fillId="30" applyFill="1" borderId="0" applyAlignment="1" applyProtection="0">
      <alignment vertical="center"/>
    </xf>
    <xf numFmtId="0" fontId="33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33" applyFont="1" fillId="33" applyFill="1" borderId="0" applyAlignment="1" applyProtection="0">
      <alignment vertical="center"/>
    </xf>
    <xf numFmtId="0" fontId="24" applyFont="1" fillId="0" borderId="0" applyAlignment="1"/>
  </cellStyleXfs>
  <cellXfs count="451">
    <xf numFmtId="176" applyNumberFormat="1" fontId="0" applyFill="1" fillId="0" borderId="0" applyAlignment="1" xfId="0"/>
    <xf numFmtId="176" applyNumberFormat="1" fontId="0" applyFill="1" fillId="0" borderId="0" applyAlignment="1" xfId="0"/>
    <xf numFmtId="0" fontId="1" applyFont="1" applyFill="1" fillId="0" borderId="0" applyAlignment="1" xfId="0">
      <alignment vertical="center"/>
    </xf>
    <xf numFmtId="0" fontId="2" applyFont="1" applyFill="1" fillId="0" applyBorder="1" borderId="0" applyAlignment="1" xfId="0">
      <alignment vertical="center" wrapText="1"/>
    </xf>
    <xf numFmtId="0" fontId="3" applyFont="1" applyFill="1" fillId="0" applyBorder="1" borderId="0" applyAlignment="1" xfId="0">
      <alignment vertical="center" wrapText="1"/>
    </xf>
    <xf numFmtId="0" fontId="4" applyFont="1" applyFill="1" fillId="0" applyBorder="1" borderId="0" applyAlignment="1" xfId="0">
      <alignment vertical="center" wrapText="1"/>
    </xf>
    <xf numFmtId="0" fontId="5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horizontal="center" vertical="center" wrapText="1"/>
    </xf>
    <xf numFmtId="0" fontId="7" applyFont="1" applyFill="1" fillId="0" applyBorder="1" borderId="0" applyAlignment="1" xfId="0">
      <alignment vertical="center" wrapText="1"/>
    </xf>
    <xf numFmtId="0" fontId="6" applyFont="1" applyFill="1" fillId="0" borderId="1" applyBorder="1" applyAlignment="1" xfId="0">
      <alignment horizontal="center" vertical="center" wrapText="1"/>
    </xf>
    <xf numFmtId="0" fontId="6" applyFont="1" applyFill="1" fillId="0" borderId="2" applyBorder="1" applyAlignment="1" xfId="0">
      <alignment horizontal="left" vertical="center" wrapText="1"/>
    </xf>
    <xf numFmtId="177" applyNumberFormat="1" fontId="6" applyFont="1" applyFill="1" fillId="0" borderId="3" applyBorder="1" applyAlignment="1" xfId="0">
      <alignment horizontal="right" vertical="center" wrapText="1"/>
    </xf>
    <xf numFmtId="0" fontId="8" applyFont="1" applyFill="1" fillId="0" borderId="0" applyAlignment="1" xfId="0">
      <alignment vertical="center"/>
    </xf>
    <xf numFmtId="0" fontId="0" applyFill="1" fillId="0" borderId="0" applyAlignment="1" xfId="0">
      <alignment vertical="center"/>
    </xf>
    <xf numFmtId="0" fontId="9" applyFont="1" applyFill="1" fillId="0" borderId="4" applyBorder="1" applyAlignment="1" xfId="0">
      <alignment vertical="center" wrapText="1"/>
    </xf>
    <xf numFmtId="0" fontId="10" applyFont="1" applyFill="1" fillId="0" borderId="5" applyBorder="1" applyAlignment="1" xfId="0">
      <alignment vertical="center" wrapText="1"/>
    </xf>
    <xf numFmtId="0" fontId="6" applyFont="1" applyFill="1" fillId="0" borderId="6" applyBorder="1" applyAlignment="1" xfId="0">
      <alignment vertical="center" wrapText="1"/>
    </xf>
    <xf numFmtId="0" fontId="11" applyFont="1" applyFill="1" fillId="0" borderId="7" applyBorder="1" applyAlignment="1" xfId="0">
      <alignment horizontal="center" vertical="center"/>
    </xf>
    <xf numFmtId="0" fontId="10" applyFont="1" applyFill="1" fillId="0" borderId="8" applyBorder="1" applyAlignment="1" xfId="0">
      <alignment horizontal="center" vertical="center" wrapText="1"/>
    </xf>
    <xf numFmtId="0" fontId="12" applyFont="1" applyFill="1" fillId="0" borderId="9" applyBorder="1" applyAlignment="1" xfId="0">
      <alignment horizontal="center" vertical="center" wrapText="1"/>
    </xf>
    <xf numFmtId="0" fontId="12" applyFont="1" applyFill="1" fillId="0" borderId="10" applyBorder="1" applyAlignment="1" xfId="0">
      <alignment horizontal="center" vertical="center" wrapText="1"/>
    </xf>
    <xf numFmtId="0" fontId="12" applyFont="1" applyFill="1" fillId="0" borderId="11" applyBorder="1" applyAlignment="1" xfId="0">
      <alignment horizontal="center" vertical="center" wrapText="1"/>
    </xf>
    <xf numFmtId="0" fontId="10" applyFont="1" applyFill="1" fillId="0" applyBorder="1" borderId="0" applyAlignment="1" xfId="0">
      <alignment horizontal="center" vertical="center" wrapText="1"/>
    </xf>
    <xf numFmtId="0" fontId="8" applyFont="1" applyFill="1" fillId="0" borderId="12" applyBorder="1" applyAlignment="1" xfId="0">
      <alignment horizontal="center" vertical="center" wrapText="1"/>
    </xf>
    <xf numFmtId="0" fontId="8" applyFont="1" applyFill="1" fillId="0" borderId="13" applyBorder="1" applyAlignment="1" xfId="0">
      <alignment horizontal="center" vertical="center" wrapText="1"/>
    </xf>
    <xf numFmtId="177" applyNumberFormat="1" fontId="8" applyFont="1" applyFill="1" fillId="0" borderId="14" applyBorder="1" applyAlignment="1" xfId="0">
      <alignment horizontal="center" vertical="center" wrapText="1"/>
    </xf>
    <xf numFmtId="177" applyNumberFormat="1" fontId="8" applyFont="1" applyFill="1" fillId="0" borderId="15" applyBorder="1" applyAlignment="1" xfId="0">
      <alignment horizontal="center" vertical="center" wrapText="1"/>
    </xf>
    <xf numFmtId="177" applyNumberFormat="1" fontId="8" applyFont="1" applyFill="1" fillId="0" borderId="16" applyBorder="1" applyAlignment="1" xfId="0">
      <alignment horizontal="right" vertical="center" wrapText="1"/>
    </xf>
    <xf numFmtId="0" fontId="6" applyFont="1" applyFill="1" fillId="0" borderId="17" applyBorder="1" applyAlignment="1" xfId="0">
      <alignment vertical="center" wrapText="1"/>
    </xf>
    <xf numFmtId="0" fontId="6" applyFont="1" applyFill="1" fillId="0" borderId="18" applyBorder="1" applyAlignment="1" xfId="0">
      <alignment horizontal="center" vertical="center" wrapText="1"/>
    </xf>
    <xf numFmtId="0" fontId="7" applyFont="1" applyFill="1" fillId="0" borderId="19" applyBorder="1" applyAlignment="1" xfId="0">
      <alignment horizontal="center" vertical="center" wrapText="1"/>
    </xf>
    <xf numFmtId="0" fontId="6" applyFont="1" applyFill="1" fillId="0" borderId="0" applyAlignment="1" xfId="0">
      <alignment horizontal="center" vertical="center" wrapText="1"/>
    </xf>
    <xf numFmtId="0" fontId="0" applyFill="1" fillId="0" borderId="0" applyAlignment="1" xfId="0">
      <alignment horizontal="center" vertical="center"/>
    </xf>
    <xf numFmtId="0" fontId="8" applyFont="1" applyFill="1" fillId="0" borderId="0" applyAlignment="1" xfId="0">
      <alignment horizontal="center" vertical="center"/>
    </xf>
    <xf numFmtId="0" fontId="8" applyFont="1" applyFill="1" fillId="0" borderId="0" applyAlignment="1" xfId="0"/>
    <xf numFmtId="0" fontId="8" applyFont="1" fillId="2" applyFill="1" borderId="0" applyAlignment="1" xfId="0"/>
    <xf numFmtId="0" fontId="8" applyFont="1" fillId="2" applyFill="1" borderId="0" applyAlignment="1" xfId="0">
      <alignment horizontal="right" vertical="center"/>
    </xf>
    <xf numFmtId="0" fontId="13" applyFont="1" applyFill="1" fillId="0" borderId="0" applyAlignment="1" xfId="0">
      <alignment horizontal="center" vertical="center"/>
    </xf>
    <xf numFmtId="0" fontId="8" applyFont="1" applyFill="1" fillId="0" applyBorder="1" borderId="0" applyAlignment="1" xfId="0">
      <alignment horizontal="left"/>
    </xf>
    <xf numFmtId="0" fontId="8" applyFont="1" applyFill="1" fillId="0" borderId="0" applyAlignment="1" xfId="0">
      <alignment horizontal="left"/>
    </xf>
    <xf numFmtId="0" fontId="14" applyFont="1" applyFill="1" fillId="0" borderId="0" applyAlignment="1" xfId="0">
      <alignment horizontal="right" vertical="center"/>
    </xf>
    <xf numFmtId="0" fontId="8" applyFont="1" applyFill="1" fillId="0" borderId="20" applyBorder="1" applyAlignment="1" xfId="0">
      <alignment horizontal="center" vertical="center"/>
    </xf>
    <xf numFmtId="0" fontId="8" applyFont="1" applyFill="1" fillId="0" borderId="21" applyBorder="1" applyAlignment="1" xfId="0">
      <alignment horizontal="center" vertical="center"/>
    </xf>
    <xf numFmtId="0" fontId="8" applyFont="1" applyFill="1" fillId="0" borderId="22" applyBorder="1" applyAlignment="1" xfId="0">
      <alignment horizontal="center" vertical="center"/>
    </xf>
    <xf numFmtId="0" fontId="8" applyFont="1" applyFill="1" fillId="0" borderId="23" applyBorder="1" applyAlignment="1" xfId="0">
      <alignment horizontal="center" vertical="center"/>
    </xf>
    <xf numFmtId="0" fontId="8" applyFont="1" applyFill="1" fillId="0" borderId="24" applyBorder="1" applyAlignment="1" xfId="0">
      <alignment horizontal="center" vertical="center"/>
    </xf>
    <xf numFmtId="176" applyNumberFormat="1" fontId="8" applyFont="1" applyFill="1" fillId="0" borderId="25" applyBorder="1" applyAlignment="1" xfId="0">
      <alignment horizontal="center" vertical="center" wrapText="1"/>
    </xf>
    <xf numFmtId="0" fontId="8" applyFont="1" applyFill="1" fillId="0" borderId="26" applyBorder="1" applyAlignment="1" xfId="0">
      <alignment horizontal="center" vertical="center" wrapText="1"/>
    </xf>
    <xf numFmtId="0" fontId="8" applyFont="1" applyFill="1" fillId="0" borderId="27" applyBorder="1" applyAlignment="1" xfId="0">
      <alignment horizontal="center" vertical="center" wrapText="1"/>
    </xf>
    <xf numFmtId="0" fontId="8" applyFont="1" fillId="2" applyFill="1" borderId="28" applyBorder="1" applyAlignment="1" xfId="0">
      <alignment horizontal="center" vertical="center" wrapText="1"/>
    </xf>
    <xf numFmtId="0" fontId="8" applyFont="1" applyFill="1" fillId="0" borderId="29" applyBorder="1" applyAlignment="1" xfId="0">
      <alignment horizontal="center" vertical="center" wrapText="1"/>
    </xf>
    <xf numFmtId="0" fontId="8" applyFont="1" applyFill="1" fillId="0" borderId="30" applyBorder="1" applyAlignment="1" xfId="0">
      <alignment horizontal="center" vertical="center" wrapText="1"/>
    </xf>
    <xf numFmtId="176" applyNumberFormat="1" fontId="8" applyFont="1" applyFill="1" fillId="0" borderId="31" applyBorder="1" applyAlignment="1" xfId="0">
      <alignment horizontal="center" vertical="center" wrapText="1"/>
    </xf>
    <xf numFmtId="0" fontId="8" applyFont="1" applyFill="1" fillId="0" borderId="32" applyBorder="1" applyAlignment="1" xfId="0">
      <alignment horizontal="center" vertical="center" wrapText="1"/>
    </xf>
    <xf numFmtId="0" fontId="8" applyFont="1" applyFill="1" fillId="0" borderId="33" applyBorder="1" applyAlignment="1" xfId="0">
      <alignment horizontal="center" vertical="center" wrapText="1"/>
    </xf>
    <xf numFmtId="0" fontId="8" applyFont="1" applyFill="1" fillId="0" borderId="34" applyBorder="1" applyAlignment="1" xfId="0">
      <alignment horizontal="center" vertical="center"/>
    </xf>
    <xf numFmtId="178" applyNumberFormat="1" fontId="8" applyFont="1" applyFill="1" fillId="0" borderId="35" applyBorder="1" applyAlignment="1" xfId="0">
      <alignment vertical="center" wrapText="1"/>
    </xf>
    <xf numFmtId="179" applyNumberFormat="1" fontId="8" applyFont="1" applyFill="1" fillId="0" borderId="36" applyBorder="1" applyAlignment="1" xfId="0">
      <alignment vertical="center" wrapText="1"/>
    </xf>
    <xf numFmtId="179" applyNumberFormat="1" fontId="8" applyFont="1" applyFill="1" fillId="0" borderId="37" applyBorder="1" applyAlignment="1" xfId="0">
      <alignment vertical="center" wrapText="1"/>
    </xf>
    <xf numFmtId="179" applyNumberFormat="1" fontId="8" applyFont="1" applyFill="1" fillId="0" borderId="38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8" applyFont="1" applyFill="1" fillId="0" borderId="0" applyAlignment="1" xfId="0">
      <alignment vertical="center" wrapText="1"/>
    </xf>
    <xf numFmtId="176" applyNumberFormat="1" fontId="8" applyFont="1" applyFill="1" fillId="0" borderId="0" applyAlignment="1" xfId="0">
      <alignment vertical="center" wrapText="1"/>
    </xf>
    <xf numFmtId="0" fontId="8" applyFont="1" fillId="2" applyFill="1" borderId="0" applyAlignment="1" xfId="0">
      <alignment vertical="center" wrapText="1"/>
    </xf>
    <xf numFmtId="0" fontId="15" applyFont="1" fillId="2" applyFill="1" borderId="0" applyAlignment="1" xfId="0">
      <alignment vertical="center" wrapText="1"/>
    </xf>
    <xf numFmtId="0" fontId="16" applyFont="1" fillId="2" applyFill="1" borderId="0" applyAlignment="1" xfId="0">
      <alignment vertical="center" wrapText="1"/>
    </xf>
    <xf numFmtId="0" fontId="0" fillId="2" applyFill="1" borderId="0" applyAlignment="1" xfId="0"/>
    <xf numFmtId="0" fontId="17" applyFont="1" fillId="2" applyFill="1" borderId="0" applyAlignment="1" xfId="0"/>
    <xf numFmtId="0" fontId="8" applyFont="1" fillId="2" applyFill="1" borderId="0" applyAlignment="1" xfId="0">
      <alignment vertical="center"/>
    </xf>
    <xf numFmtId="176" applyNumberFormat="1" fontId="0" applyFill="1" fillId="0" applyBorder="1" borderId="0" applyAlignment="1" xfId="0"/>
    <xf numFmtId="0" fontId="0" fillId="2" applyFill="1" applyBorder="1" borderId="0" applyAlignment="1" xfId="0"/>
    <xf numFmtId="0" fontId="0" applyFill="1" fillId="0" borderId="0" applyAlignment="1" xfId="0"/>
    <xf numFmtId="0" fontId="14" applyFont="1" applyFill="1" fillId="0" borderId="0" applyAlignment="1" xfId="0"/>
    <xf numFmtId="0" fontId="14" applyFont="1" applyFill="1" fillId="0" borderId="0" applyAlignment="1" xfId="0">
      <alignment horizontal="centerContinuous" vertical="center"/>
    </xf>
    <xf numFmtId="0" fontId="8" applyFont="1" applyFill="1" fillId="0" borderId="0" applyAlignment="1" xfId="0">
      <alignment horizontal="left" vertical="center"/>
    </xf>
    <xf numFmtId="0" fontId="8" applyFont="1" applyFill="1" fillId="0" borderId="39" applyBorder="1" applyAlignment="1" xfId="0">
      <alignment horizontal="center" vertical="center" wrapText="1"/>
    </xf>
    <xf numFmtId="176" applyNumberFormat="1" fontId="8" applyFont="1" applyFill="1" fillId="0" borderId="40" applyBorder="1" applyAlignment="1" xfId="0">
      <alignment horizontal="center" vertical="center"/>
    </xf>
    <xf numFmtId="176" applyNumberFormat="1" fontId="8" applyFont="1" applyFill="1" fillId="0" borderId="41" applyBorder="1" applyAlignment="1" xfId="0">
      <alignment horizontal="center" vertical="center" wrapText="1"/>
    </xf>
    <xf numFmtId="176" applyNumberFormat="1" fontId="8" applyFont="1" applyFill="1" fillId="0" borderId="42" applyBorder="1" applyAlignment="1" xfId="0">
      <alignment horizontal="center" vertical="center"/>
    </xf>
    <xf numFmtId="0" fontId="8" applyFont="1" applyFill="1" fillId="0" borderId="43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176" applyNumberFormat="1" fontId="8" applyFont="1" applyFill="1" fillId="0" borderId="44" applyBorder="1" applyAlignment="1" xfId="0">
      <alignment horizontal="center" vertical="center" wrapText="1"/>
    </xf>
    <xf numFmtId="179" applyNumberFormat="1" fontId="8" applyFont="1" applyFill="1" fillId="0" borderId="45" applyBorder="1" applyAlignment="1" xfId="0">
      <alignment vertical="center" wrapText="1"/>
    </xf>
    <xf numFmtId="179" applyNumberFormat="1" fontId="8" applyFont="1" applyFill="1" fillId="0" borderId="46" applyBorder="1" applyAlignment="1" xfId="0">
      <alignment vertical="center" wrapText="1"/>
    </xf>
    <xf numFmtId="179" applyNumberFormat="1" fontId="8" applyFont="1" applyFill="1" fillId="0" borderId="47" applyBorder="1" applyAlignment="1" xfId="0">
      <alignment vertical="center" wrapText="1"/>
    </xf>
    <xf numFmtId="179" applyNumberFormat="1" fontId="8" applyFont="1" applyFill="1" fillId="0" borderId="48" applyBorder="1" applyAlignment="1" xfId="0">
      <alignment vertical="center" wrapText="1"/>
    </xf>
    <xf numFmtId="0" fontId="18" applyFont="1" applyFill="1" fillId="0" borderId="0" applyAlignment="1" xfId="0"/>
    <xf numFmtId="0" fontId="19" applyFont="1" applyFill="1" fillId="0" borderId="0" applyAlignment="1" xfId="0">
      <alignment horizontal="centerContinuous" vertical="center"/>
    </xf>
    <xf numFmtId="176" applyNumberFormat="1" fontId="20" applyFont="1" applyFill="1" fillId="0" borderId="0" applyAlignment="1" xfId="0"/>
    <xf numFmtId="0" fontId="18" applyFont="1" applyFill="1" fillId="0" applyBorder="1" borderId="0" applyAlignment="1" xfId="0"/>
    <xf numFmtId="0" fontId="19" applyFont="1" applyFill="1" fillId="0" applyBorder="1" borderId="0" applyAlignment="1" xfId="0">
      <alignment horizontal="centerContinuous" vertical="center"/>
    </xf>
    <xf numFmtId="0" fontId="19" applyFont="1" applyFill="1" fillId="0" applyBorder="1" borderId="0" applyAlignment="1" xfId="0"/>
    <xf numFmtId="0" fontId="18" applyFont="1" applyFill="1" fillId="0" applyBorder="1" borderId="0" applyAlignment="1" xfId="0">
      <alignment horizontal="centerContinuous" vertical="center"/>
    </xf>
    <xf numFmtId="176" applyNumberFormat="1" fontId="20" applyFont="1" applyFill="1" fillId="0" applyBorder="1" borderId="0" applyAlignment="1" xfId="0"/>
    <xf numFmtId="0" fontId="21" applyFont="1" applyFill="1" fillId="0" applyBorder="1" borderId="0" applyAlignment="1" xfId="0">
      <alignment horizontal="centerContinuous" vertical="center"/>
    </xf>
    <xf numFmtId="176" applyNumberFormat="1" fontId="20" applyFont="1" applyFill="1" fillId="0" applyBorder="1" borderId="0" applyAlignment="1" xfId="0">
      <alignment horizontal="centerContinuous" vertical="center"/>
    </xf>
    <xf numFmtId="176" applyNumberFormat="1" fontId="8" applyFont="1" applyFill="1" fillId="0" borderId="0" applyAlignment="1" xfId="0">
      <alignment vertical="center"/>
    </xf>
    <xf numFmtId="0" fontId="8" applyFont="1" applyFill="1" fillId="0" applyBorder="1" borderId="0" applyAlignment="1" xfId="0">
      <alignment horizontal="left" vertical="center"/>
    </xf>
    <xf numFmtId="178" applyNumberFormat="1" fontId="8" applyFont="1" applyFill="1" fillId="0" borderId="49" applyBorder="1" applyAlignment="1" xfId="0">
      <alignment vertical="center" wrapText="1"/>
    </xf>
    <xf numFmtId="179" applyNumberFormat="1" fontId="8" applyFont="1" applyFill="1" fillId="0" borderId="50" applyBorder="1" applyAlignment="1" xfId="0">
      <alignment vertical="center" wrapText="1"/>
    </xf>
    <xf numFmtId="179" applyNumberFormat="1" fontId="8" applyFont="1" applyFill="1" fillId="0" borderId="51" applyBorder="1" applyAlignment="1" xfId="0">
      <alignment vertical="center" wrapText="1"/>
    </xf>
    <xf numFmtId="179" applyNumberFormat="1" fontId="8" applyFont="1" applyFill="1" fillId="0" borderId="52" applyBorder="1" applyAlignment="1" xfId="0">
      <alignment vertical="center" wrapText="1"/>
    </xf>
    <xf numFmtId="179" applyNumberFormat="1" fontId="8" applyFont="1" applyFill="1" fillId="0" borderId="53" applyBorder="1" applyAlignment="1" xfId="0">
      <alignment vertical="center" wrapText="1"/>
    </xf>
    <xf numFmtId="178" applyNumberFormat="1" fontId="8" applyFont="1" applyFill="1" fillId="0" borderId="54" applyBorder="1" applyAlignment="1" xfId="0">
      <alignment vertical="center" wrapText="1"/>
    </xf>
    <xf numFmtId="177" applyNumberFormat="1" fontId="10" applyFont="1" applyFill="1" fillId="0" borderId="55" applyBorder="1" applyAlignment="1" xfId="0">
      <alignment horizontal="right" vertical="center"/>
    </xf>
    <xf numFmtId="0" fontId="18" applyFont="1" applyFill="1" fillId="0" borderId="56" applyBorder="1" applyAlignment="1" xfId="0"/>
    <xf numFmtId="176" applyNumberFormat="1" fontId="8" applyFont="1" applyFill="1" fillId="0" borderId="0" applyAlignment="1" xfId="0"/>
    <xf numFmtId="176" applyNumberFormat="1" fontId="0" fillId="2" applyFill="1" borderId="0" applyAlignment="1" xfId="0"/>
    <xf numFmtId="0" fontId="8" applyFont="1" applyFill="1" fillId="0" borderId="0" applyAlignment="1" xfId="0">
      <alignment horizontal="center"/>
    </xf>
    <xf numFmtId="0" fontId="8" applyFont="1" applyFill="1" fillId="0" applyBorder="1" borderId="0" applyAlignment="1" xfId="0">
      <alignment horizontal="center" vertical="center"/>
    </xf>
    <xf numFmtId="0" fontId="8" applyFont="1" applyFill="1" fillId="0" applyBorder="1" borderId="0" applyAlignment="1" xfId="0">
      <alignment horizontal="center"/>
    </xf>
    <xf numFmtId="0" fontId="8" applyFont="1" applyFill="1" fillId="0" borderId="57" applyBorder="1" applyAlignment="1" xfId="0">
      <alignment horizontal="center"/>
    </xf>
    <xf numFmtId="0" fontId="14" applyFont="1" applyFill="1" fillId="0" borderId="0" applyAlignment="1" xfId="0">
      <alignment horizontal="center" vertical="center"/>
    </xf>
    <xf numFmtId="176" applyNumberFormat="1" fontId="8" applyFont="1" applyFill="1" fillId="0" borderId="58" applyBorder="1" applyAlignment="1" xfId="0">
      <alignment horizontal="center" vertical="center" wrapText="1"/>
    </xf>
    <xf numFmtId="176" applyNumberFormat="1" fontId="8" applyFont="1" applyFill="1" fillId="0" borderId="59" applyBorder="1" applyAlignment="1" xfId="0">
      <alignment horizontal="center" vertical="center" wrapText="1"/>
    </xf>
    <xf numFmtId="178" applyNumberFormat="1" fontId="8" applyFont="1" applyFill="1" fillId="0" borderId="60" applyBorder="1" applyAlignment="1" xfId="0">
      <alignment horizontal="center" vertical="center" wrapText="1"/>
    </xf>
    <xf numFmtId="178" applyNumberFormat="1" fontId="8" applyFont="1" applyFill="1" fillId="0" borderId="61" applyBorder="1" applyAlignment="1" xfId="0">
      <alignment horizontal="center" vertical="center" wrapText="1"/>
    </xf>
    <xf numFmtId="179" applyNumberFormat="1" fontId="8" applyFont="1" applyFill="1" fillId="0" borderId="62" applyBorder="1" applyAlignment="1" xfId="0">
      <alignment horizontal="center" vertical="center" wrapText="1"/>
    </xf>
    <xf numFmtId="0" fontId="0" applyFill="1" fillId="0" applyBorder="1" borderId="0" applyAlignment="1" xfId="0"/>
    <xf numFmtId="178" applyNumberFormat="1" fontId="8" applyFont="1" applyFill="1" fillId="0" borderId="63" applyBorder="1" applyAlignment="1" xfId="0">
      <alignment vertical="center" wrapText="1"/>
    </xf>
    <xf numFmtId="178" applyNumberFormat="1" fontId="8" applyFont="1" applyFill="1" fillId="0" borderId="64" applyBorder="1" applyAlignment="1" xfId="0">
      <alignment vertical="center" wrapText="1"/>
    </xf>
    <xf numFmtId="177" applyNumberFormat="1" fontId="10" applyFont="1" applyFill="1" fillId="0" borderId="65" applyBorder="1" applyAlignment="1" xfId="0">
      <alignment horizontal="center" vertical="center"/>
    </xf>
    <xf numFmtId="0" fontId="10" applyFont="1" applyFill="1" fillId="0" borderId="66" applyBorder="1" applyAlignment="1" xfId="0">
      <alignment horizontal="center" vertical="center" wrapText="1"/>
    </xf>
    <xf numFmtId="178" applyNumberFormat="1" fontId="10" applyFont="1" applyFill="1" fillId="0" borderId="67" applyBorder="1" applyAlignment="1" xfId="0">
      <alignment vertical="center" wrapText="1"/>
    </xf>
    <xf numFmtId="179" applyNumberFormat="1" fontId="8" applyFont="1" applyFill="1" fillId="0" borderId="68" applyBorder="1" applyAlignment="1" xfId="0">
      <alignment horizontal="center" vertical="center" wrapText="1"/>
    </xf>
    <xf numFmtId="178" applyNumberFormat="1" fontId="8" applyFont="1" applyFill="1" fillId="0" borderId="69" applyBorder="1" applyAlignment="1" xfId="0">
      <alignment vertical="center" wrapText="1"/>
    </xf>
    <xf numFmtId="0" fontId="10" applyFont="1" fillId="2" applyFill="1" borderId="70" applyBorder="1" applyAlignment="1" xfId="0">
      <alignment horizontal="center" vertical="center" wrapText="1"/>
    </xf>
    <xf numFmtId="178" applyNumberFormat="1" fontId="8" applyFont="1" fillId="2" applyFill="1" borderId="71" applyBorder="1" applyAlignment="1" xfId="0">
      <alignment vertical="center" wrapText="1"/>
    </xf>
    <xf numFmtId="177" applyNumberFormat="1" fontId="10" applyFont="1" fillId="2" applyFill="1" borderId="72" applyBorder="1" applyAlignment="1" xfId="0">
      <alignment horizontal="center" vertical="center"/>
    </xf>
    <xf numFmtId="176" applyNumberFormat="1" fontId="8" applyFont="1" applyFill="1" fillId="0" borderId="0" applyAlignment="1" xfId="0">
      <alignment horizontal="center" vertical="center" wrapText="1"/>
    </xf>
    <xf numFmtId="0" fontId="15" applyFont="1" applyFill="1" fillId="0" borderId="0" applyAlignment="1" xfId="0">
      <alignment vertical="center" wrapText="1"/>
    </xf>
    <xf numFmtId="0" fontId="16" applyFont="1" applyFill="1" fillId="0" borderId="0" applyAlignment="1" xfId="0">
      <alignment vertical="center" wrapText="1"/>
    </xf>
    <xf numFmtId="0" fontId="17" applyFont="1" applyFill="1" fillId="0" borderId="0" applyAlignment="1" xfId="0"/>
    <xf numFmtId="0" fontId="8" applyFont="1" applyFill="1" fillId="0" borderId="73" applyBorder="1" applyAlignment="1" xfId="0">
      <alignment horizontal="center" vertical="center" wrapText="1"/>
    </xf>
    <xf numFmtId="176" applyNumberFormat="1" fontId="8" applyFont="1" applyFill="1" fillId="0" borderId="74" applyBorder="1" applyAlignment="1" xfId="0">
      <alignment horizontal="center" vertical="center"/>
    </xf>
    <xf numFmtId="0" fontId="8" applyFont="1" applyFill="1" fillId="0" borderId="75" applyBorder="1" applyAlignment="1" xfId="0">
      <alignment horizontal="center" vertical="center" wrapText="1"/>
    </xf>
    <xf numFmtId="176" applyNumberFormat="1" fontId="8" applyFont="1" applyFill="1" fillId="0" borderId="76" applyBorder="1" applyAlignment="1" xfId="0">
      <alignment horizontal="center" vertical="center" wrapText="1"/>
    </xf>
    <xf numFmtId="176" applyNumberFormat="1" fontId="8" applyFont="1" applyFill="1" fillId="0" borderId="77" applyBorder="1" applyAlignment="1" xfId="0">
      <alignment horizontal="center" vertical="center"/>
    </xf>
    <xf numFmtId="0" fontId="8" applyFont="1" applyFill="1" fillId="0" borderId="78" applyBorder="1" applyAlignment="1" xfId="0">
      <alignment horizontal="center" vertical="center" wrapText="1"/>
    </xf>
    <xf numFmtId="179" applyNumberFormat="1" fontId="8" applyFont="1" applyFill="1" fillId="0" borderId="79" applyBorder="1" applyAlignment="1" xfId="0">
      <alignment vertical="center" wrapText="1"/>
    </xf>
    <xf numFmtId="177" applyNumberFormat="1" fontId="8" applyFont="1" applyFill="1" fillId="0" borderId="80" applyBorder="1" applyAlignment="1" xfId="0">
      <alignment vertical="center" wrapText="1"/>
    </xf>
    <xf numFmtId="0" fontId="10" applyFont="1" applyFill="1" fillId="0" borderId="81" applyBorder="1" applyAlignment="1" xfId="0">
      <alignment horizontal="left" vertical="center" wrapText="1"/>
    </xf>
    <xf numFmtId="0" fontId="10" applyFont="1" applyFill="1" fillId="0" borderId="82" applyBorder="1" applyAlignment="1" xfId="0">
      <alignment horizontal="left" vertical="center"/>
    </xf>
    <xf numFmtId="0" fontId="8" applyFont="1" applyFill="1" fillId="0" borderId="83" applyBorder="1" applyAlignment="1" xfId="0">
      <alignment horizontal="center" vertical="center"/>
    </xf>
    <xf numFmtId="0" fontId="8" applyFont="1" applyFill="1" fillId="0" borderId="84" applyBorder="1" applyAlignment="1" xfId="0">
      <alignment horizontal="center" vertical="center" wrapText="1"/>
    </xf>
    <xf numFmtId="0" fontId="8" applyFont="1" applyFill="1" fillId="0" borderId="85" applyBorder="1" applyAlignment="1" xfId="0">
      <alignment horizontal="center" vertical="center" wrapText="1"/>
    </xf>
    <xf numFmtId="178" applyNumberFormat="1" fontId="8" applyFont="1" applyFill="1" fillId="0" borderId="86" applyBorder="1" applyAlignment="1" xfId="0">
      <alignment vertical="center" wrapText="1"/>
    </xf>
    <xf numFmtId="178" applyNumberFormat="1" fontId="8" applyFont="1" applyFill="1" fillId="0" borderId="87" applyBorder="1" applyAlignment="1" xfId="0">
      <alignment vertical="center" wrapText="1"/>
    </xf>
    <xf numFmtId="179" applyNumberFormat="1" fontId="8" applyFont="1" applyFill="1" fillId="0" borderId="79" applyBorder="1" applyAlignment="1" xfId="0">
      <alignment vertical="center" wrapText="1"/>
    </xf>
    <xf numFmtId="179" applyNumberFormat="1" fontId="8" applyFont="1" applyFill="1" fillId="0" borderId="53" applyBorder="1" applyAlignment="1" xfId="0">
      <alignment vertical="center" wrapText="1"/>
    </xf>
    <xf numFmtId="179" applyNumberFormat="1" fontId="8" applyFont="1" applyFill="1" fillId="0" borderId="90" applyBorder="1" applyAlignment="1" xfId="0">
      <alignment vertical="center" wrapText="1"/>
    </xf>
    <xf numFmtId="0" fontId="0" applyFill="1" fillId="0" borderId="91" applyBorder="1" applyAlignment="1" xfId="0"/>
    <xf numFmtId="0" fontId="0" applyFill="1" fillId="0" borderId="92" applyBorder="1" applyAlignment="1" xfId="0"/>
    <xf numFmtId="176" applyNumberFormat="1" fontId="0" applyFill="1" fillId="0" borderId="93" applyBorder="1" applyAlignment="1" xfId="0"/>
    <xf numFmtId="0" fontId="22" applyFont="1" applyFill="1" fillId="0" borderId="94" applyBorder="1" applyAlignment="1" xfId="0"/>
    <xf numFmtId="0" fontId="22" applyFont="1" applyFill="1" fillId="0" borderId="95" applyBorder="1" applyAlignment="1" xfId="0"/>
    <xf numFmtId="0" fontId="8" applyFont="1" applyFill="1" fillId="0" borderId="96" applyBorder="1" applyAlignment="1" xfId="0"/>
    <xf numFmtId="180" applyNumberFormat="1" fontId="23" applyFont="1" applyFill="1" fillId="0" borderId="97" applyBorder="1" applyAlignment="1" xfId="0">
      <alignment horizontal="center" vertical="center"/>
    </xf>
    <xf numFmtId="177" applyNumberFormat="1" fontId="8" applyFont="1" applyFill="1" fillId="0" borderId="98" applyBorder="1" applyAlignment="1" xfId="0"/>
    <xf numFmtId="0" fontId="22" applyFont="1" applyFill="1" fillId="0" borderId="0" applyAlignment="1" xfId="0"/>
    <xf numFmtId="0" fontId="0" applyFill="1" fillId="0" borderId="99" applyBorder="1" applyAlignment="1" xfId="0">
      <alignment horizontal="center" vertical="center" wrapText="1"/>
    </xf>
    <xf numFmtId="0" fontId="0" applyFill="1" fillId="0" borderId="100" applyBorder="1" applyAlignment="1" xfId="0">
      <alignment horizontal="center" vertical="center" wrapText="1"/>
    </xf>
    <xf numFmtId="0" fontId="8" applyFont="1" applyFill="1" fillId="0" borderId="101" applyBorder="1" applyAlignment="1" xfId="0">
      <alignment horizontal="center" vertical="center" wrapText="1"/>
    </xf>
    <xf numFmtId="0" fontId="8" applyFont="1" applyFill="1" fillId="0" borderId="102" applyBorder="1" applyAlignment="1" xfId="0">
      <alignment horizontal="center" vertical="center" wrapText="1"/>
    </xf>
    <xf numFmtId="179" applyNumberFormat="1" fontId="8" applyFont="1" applyFill="1" fillId="0" borderId="50" applyBorder="1" applyAlignment="1" xfId="0">
      <alignment vertical="center" wrapText="1"/>
    </xf>
    <xf numFmtId="0" fontId="8" applyFont="1" applyFill="1" fillId="0" borderId="0" applyAlignment="1" xfId="0">
      <alignment horizontal="right" vertical="center"/>
    </xf>
    <xf numFmtId="0" fontId="8" applyFont="1" applyFill="1" fillId="0" applyBorder="1" borderId="0" applyAlignment="1" xfId="0"/>
    <xf numFmtId="176" applyNumberFormat="1" fontId="0" applyFill="1" fillId="0" borderId="0" applyAlignment="1" xfId="0">
      <alignment vertical="center"/>
    </xf>
    <xf numFmtId="0" fontId="8" applyFont="1" applyFill="1" fillId="0" borderId="104" applyBorder="1" applyAlignment="1" xfId="0">
      <alignment horizontal="center" vertical="center"/>
    </xf>
    <xf numFmtId="0" fontId="8" applyFont="1" applyFill="1" fillId="0" borderId="105" applyBorder="1" applyAlignment="1" xfId="0">
      <alignment horizontal="center" vertical="center" wrapText="1"/>
    </xf>
    <xf numFmtId="0" fontId="8" applyFont="1" applyFill="1" fillId="0" borderId="106" applyBorder="1" applyAlignment="1" xfId="0">
      <alignment horizontal="center" vertical="center" wrapText="1"/>
    </xf>
    <xf numFmtId="0" fontId="8" applyFont="1" fillId="2" applyFill="1" borderId="107" applyBorder="1" applyAlignment="1" xfId="0">
      <alignment horizontal="center" vertical="center" wrapText="1"/>
    </xf>
    <xf numFmtId="179" applyNumberFormat="1" fontId="8" applyFont="1" applyFill="1" fillId="0" borderId="90" applyBorder="1" applyAlignment="1" xfId="0">
      <alignment vertical="center" wrapText="1"/>
    </xf>
    <xf numFmtId="0" fontId="8" applyFont="1" applyFill="1" fillId="0" borderId="109" applyBorder="1" applyAlignment="1" xfId="0">
      <alignment vertical="center" wrapText="1"/>
    </xf>
    <xf numFmtId="0" fontId="10" applyFont="1" applyFill="1" fillId="0" borderId="110" applyBorder="1" applyAlignment="1" xfId="0">
      <alignment horizontal="center" vertical="center" wrapText="1"/>
    </xf>
    <xf numFmtId="178" applyNumberFormat="1" fontId="8" applyFont="1" applyFill="1" fillId="0" borderId="111" applyBorder="1" applyAlignment="1" xfId="0">
      <alignment horizontal="center" vertical="center" wrapText="1"/>
    </xf>
    <xf numFmtId="0" fontId="10" applyFont="1" applyFill="1" fillId="0" borderId="112" applyBorder="1" applyAlignment="1" xfId="0">
      <alignment horizontal="left" vertical="center"/>
    </xf>
    <xf numFmtId="177" applyNumberFormat="1" fontId="10" applyFont="1" applyFill="1" fillId="0" borderId="113" applyBorder="1" applyAlignment="1" xfId="0">
      <alignment horizontal="right" vertical="center"/>
    </xf>
    <xf numFmtId="178" applyNumberFormat="1" fontId="8" applyFont="1" applyFill="1" fillId="0" borderId="114" applyBorder="1" applyAlignment="1" xfId="0">
      <alignment horizontal="center" vertical="center" wrapText="1"/>
    </xf>
    <xf numFmtId="0" fontId="10" applyFont="1" applyFill="1" fillId="0" borderId="115" applyBorder="1" applyAlignment="1" xfId="0">
      <alignment horizontal="left" vertical="center"/>
    </xf>
    <xf numFmtId="0" fontId="0" applyFill="1" fillId="0" borderId="116" applyBorder="1" applyAlignment="1" xfId="0"/>
    <xf numFmtId="0" fontId="0" fillId="2" applyFill="1" borderId="117" applyBorder="1" applyAlignment="1" xfId="0"/>
    <xf numFmtId="0" fontId="22" applyFont="1" fillId="2" applyFill="1" borderId="118" applyBorder="1" applyAlignment="1" xfId="0"/>
    <xf numFmtId="0" fontId="22" applyFont="1" fillId="2" applyFill="1" borderId="119" applyBorder="1" applyAlignment="1" xfId="0"/>
    <xf numFmtId="0" fontId="14" applyFont="1" applyFill="1" fillId="0" applyBorder="1" borderId="0" applyAlignment="1" xfId="0">
      <alignment horizontal="left" vertical="center"/>
    </xf>
    <xf numFmtId="0" fontId="14" applyFont="1" applyFill="1" fillId="0" applyBorder="1" borderId="0" applyAlignment="1" xfId="0">
      <alignment horizontal="left"/>
    </xf>
    <xf numFmtId="0" fontId="14" applyFont="1" applyFill="1" fillId="0" borderId="120" applyBorder="1" applyAlignment="1" xfId="0">
      <alignment horizontal="center" vertical="center"/>
    </xf>
    <xf numFmtId="0" fontId="14" applyFont="1" applyFill="1" fillId="0" borderId="121" applyBorder="1" applyAlignment="1" xfId="0">
      <alignment horizontal="center" vertical="center"/>
    </xf>
    <xf numFmtId="0" fontId="14" applyFont="1" applyFill="1" fillId="0" borderId="122" applyBorder="1" applyAlignment="1" xfId="0">
      <alignment horizontal="center" vertical="center"/>
    </xf>
    <xf numFmtId="0" fontId="14" applyFont="1" applyFill="1" fillId="0" borderId="123" applyBorder="1" applyAlignment="1" xfId="0">
      <alignment horizontal="center" vertical="center"/>
    </xf>
    <xf numFmtId="0" fontId="14" applyFont="1" applyFill="1" fillId="0" borderId="124" applyBorder="1" applyAlignment="1" xfId="0">
      <alignment horizontal="center" vertical="center"/>
    </xf>
    <xf numFmtId="177" applyNumberFormat="1" fontId="14" applyFont="1" applyFill="1" fillId="0" borderId="125" applyBorder="1" applyAlignment="1" xfId="0">
      <alignment horizontal="center" vertical="center"/>
    </xf>
    <xf numFmtId="177" applyNumberFormat="1" fontId="14" applyFont="1" applyFill="1" fillId="0" borderId="126" applyBorder="1" applyAlignment="1" xfId="0">
      <alignment horizontal="center" vertical="center" wrapText="1"/>
    </xf>
    <xf numFmtId="0" fontId="14" applyFont="1" applyFill="1" fillId="0" borderId="127" applyBorder="1" applyAlignment="1" xfId="0">
      <alignment vertical="center"/>
    </xf>
    <xf numFmtId="181" applyNumberFormat="1" fontId="14" applyFont="1" applyFill="1" fillId="0" borderId="128" applyBorder="1" applyAlignment="1" xfId="0">
      <alignment vertical="center" wrapText="1"/>
    </xf>
    <xf numFmtId="0" fontId="8" applyFont="1" applyFill="1" fillId="0" borderId="129" applyBorder="1" applyAlignment="1" xfId="0">
      <alignment vertical="center"/>
    </xf>
    <xf numFmtId="179" applyNumberFormat="1" fontId="14" applyFont="1" applyFill="1" fillId="0" borderId="130" applyBorder="1" applyAlignment="1" xfId="0">
      <alignment vertical="center" wrapText="1"/>
    </xf>
    <xf numFmtId="179" applyNumberFormat="1" fontId="14" applyFont="1" applyFill="1" fillId="0" borderId="131" applyBorder="1" applyAlignment="1" xfId="0">
      <alignment vertical="center" wrapText="1"/>
    </xf>
    <xf numFmtId="179" applyNumberFormat="1" fontId="14" applyFont="1" applyFill="1" fillId="0" borderId="132" applyBorder="1" applyAlignment="1" xfId="0">
      <alignment vertical="center" wrapText="1"/>
    </xf>
    <xf numFmtId="179" applyNumberFormat="1" fontId="14" applyFont="1" applyFill="1" fillId="0" borderId="133" applyBorder="1" applyAlignment="1" xfId="0">
      <alignment vertical="center" wrapText="1"/>
    </xf>
    <xf numFmtId="182" applyNumberFormat="1" fontId="14" applyFont="1" applyFill="1" fillId="0" borderId="134" applyBorder="1" applyAlignment="1" xfId="0">
      <alignment vertical="center" wrapText="1"/>
    </xf>
    <xf numFmtId="179" applyNumberFormat="1" fontId="14" applyFont="1" applyFill="1" fillId="0" borderId="135" applyBorder="1" applyAlignment="1" xfId="0">
      <alignment vertical="center" wrapText="1"/>
    </xf>
    <xf numFmtId="179" applyNumberFormat="1" fontId="14" applyFont="1" applyFill="1" fillId="0" borderId="136" applyBorder="1" applyAlignment="1" xfId="0">
      <alignment vertical="center" wrapText="1"/>
    </xf>
    <xf numFmtId="179" applyNumberFormat="1" fontId="14" applyFont="1" applyFill="1" fillId="0" borderId="137" applyBorder="1" applyAlignment="1" xfId="0">
      <alignment vertical="center" wrapText="1"/>
    </xf>
    <xf numFmtId="179" applyNumberFormat="1" fontId="14" applyFont="1" applyFill="1" fillId="0" borderId="138" applyBorder="1" applyAlignment="1" xfId="0">
      <alignment vertical="center" wrapText="1"/>
    </xf>
    <xf numFmtId="176" applyNumberFormat="1" fontId="14" applyFont="1" applyFill="1" fillId="0" borderId="139" applyBorder="1" applyAlignment="1" xfId="0">
      <alignment vertical="center"/>
    </xf>
    <xf numFmtId="179" applyNumberFormat="1" fontId="14" applyFont="1" applyFill="1" fillId="0" borderId="140" applyBorder="1" applyAlignment="1" xfId="0">
      <alignment vertical="center" wrapText="1"/>
    </xf>
    <xf numFmtId="177" applyNumberFormat="1" fontId="10" applyFont="1" applyFill="1" fillId="0" borderId="141" applyBorder="1" applyAlignment="1" xfId="0">
      <alignment horizontal="right" vertical="center"/>
    </xf>
    <xf numFmtId="179" applyNumberFormat="1" fontId="14" applyFont="1" applyFill="1" fillId="0" borderId="142" applyBorder="1" applyAlignment="1" xfId="0">
      <alignment vertical="center" wrapText="1"/>
    </xf>
    <xf numFmtId="179" applyNumberFormat="1" fontId="14" applyFont="1" applyFill="1" fillId="0" borderId="143" applyBorder="1" applyAlignment="1" xfId="0">
      <alignment vertical="center" wrapText="1"/>
    </xf>
    <xf numFmtId="179" applyNumberFormat="1" fontId="14" applyFont="1" applyFill="1" fillId="0" borderId="144" applyBorder="1" applyAlignment="1" xfId="0">
      <alignment vertical="center" wrapText="1"/>
    </xf>
    <xf numFmtId="182" applyNumberFormat="1" fontId="14" applyFont="1" applyFill="1" fillId="0" borderId="145" applyBorder="1" applyAlignment="1" xfId="0">
      <alignment vertical="center" wrapText="1"/>
    </xf>
    <xf numFmtId="0" fontId="14" applyFont="1" applyFill="1" fillId="0" borderId="146" applyBorder="1" applyAlignment="1" xfId="0">
      <alignment horizontal="center" vertical="center"/>
    </xf>
    <xf numFmtId="0" fontId="14" applyFont="1" applyFill="1" fillId="0" borderId="147" applyBorder="1" applyAlignment="1" xfId="0">
      <alignment horizontal="center" vertical="center"/>
    </xf>
    <xf numFmtId="182" applyNumberFormat="1" fontId="14" applyFont="1" applyFill="1" fillId="0" borderId="148" applyBorder="1" applyAlignment="1" xfId="0">
      <alignment vertical="center" wrapText="1"/>
    </xf>
    <xf numFmtId="182" applyNumberFormat="1" fontId="14" applyFont="1" applyFill="1" fillId="0" borderId="149" applyBorder="1" applyAlignment="1" xfId="0">
      <alignment vertical="center" wrapText="1"/>
    </xf>
    <xf numFmtId="0" fontId="14" applyFont="1" applyFill="1" fillId="0" borderId="150" applyBorder="1" applyAlignment="1" xfId="0">
      <alignment vertical="center"/>
    </xf>
    <xf numFmtId="182" applyNumberFormat="1" fontId="14" applyFont="1" applyFill="1" fillId="0" borderId="151" applyBorder="1" applyAlignment="1" xfId="0">
      <alignment vertical="center" wrapText="1"/>
    </xf>
    <xf numFmtId="182" applyNumberFormat="1" fontId="14" applyFont="1" applyFill="1" fillId="0" borderId="152" applyBorder="1" applyAlignment="1" xfId="0">
      <alignment vertical="center" wrapText="1"/>
    </xf>
    <xf numFmtId="179" applyNumberFormat="1" fontId="14" applyFont="1" applyFill="1" fillId="0" borderId="153" applyBorder="1" applyAlignment="1" xfId="0">
      <alignment horizontal="right" vertical="center" wrapText="1"/>
    </xf>
    <xf numFmtId="179" applyNumberFormat="1" fontId="14" applyFont="1" applyFill="1" fillId="0" borderId="154" applyBorder="1" applyAlignment="1" xfId="0">
      <alignment vertical="center" wrapText="1"/>
    </xf>
    <xf numFmtId="182" applyNumberFormat="1" fontId="14" applyFont="1" applyFill="1" fillId="0" borderId="155" applyBorder="1" applyAlignment="1" xfId="0">
      <alignment vertical="center" wrapText="1"/>
    </xf>
    <xf numFmtId="182" applyNumberFormat="1" fontId="14" applyFont="1" applyFill="1" fillId="0" borderId="156" applyBorder="1" applyAlignment="1" xfId="0">
      <alignment vertical="center" wrapText="1"/>
    </xf>
    <xf numFmtId="0" fontId="24" applyFont="1" applyFill="1" fillId="0" borderId="0" applyAlignment="1" xfId="0">
      <alignment horizontal="center"/>
    </xf>
    <xf numFmtId="0" fontId="25" applyFont="1" applyFill="1" fillId="0" borderId="0" applyAlignment="1" xfId="0"/>
    <xf numFmtId="0" fontId="22" applyFont="1" applyFill="1" fillId="0" borderId="0" applyAlignment="1" xfId="0">
      <alignment horizontal="center"/>
    </xf>
    <xf numFmtId="176" applyNumberFormat="1" fontId="24" applyFont="1" applyFill="1" fillId="0" borderId="0" applyAlignment="1" xfId="0"/>
    <xf numFmtId="0" fontId="14" applyFont="1" fillId="2" applyFill="1" borderId="0" applyAlignment="1" xfId="0"/>
    <xf numFmtId="0" fontId="14" applyFont="1" fillId="2" applyFill="1" borderId="157" applyBorder="1" applyAlignment="1" xfId="0">
      <alignment horizontal="center" vertical="center"/>
    </xf>
    <xf numFmtId="0" fontId="14" applyFont="1" fillId="2" applyFill="1" borderId="158" applyBorder="1" applyAlignment="1" xfId="0">
      <alignment horizontal="center" vertical="center"/>
    </xf>
    <xf numFmtId="0" fontId="14" applyFont="1" applyFill="1" fillId="0" borderId="159" applyBorder="1" applyAlignment="1" xfId="0">
      <alignment horizontal="center" vertical="center" wrapText="1"/>
    </xf>
    <xf numFmtId="0" fontId="14" applyFont="1" applyFill="1" fillId="0" borderId="160" applyBorder="1" applyAlignment="1" xfId="0">
      <alignment horizontal="center" vertical="center" wrapText="1"/>
    </xf>
    <xf numFmtId="0" fontId="14" applyFont="1" applyFill="1" fillId="0" borderId="161" applyBorder="1" applyAlignment="1" xfId="0">
      <alignment horizontal="center" vertical="center" wrapText="1"/>
    </xf>
    <xf numFmtId="0" fontId="14" applyFont="1" fillId="2" applyFill="1" borderId="162" applyBorder="1" applyAlignment="1" xfId="0">
      <alignment horizontal="center" vertical="center" wrapText="1"/>
    </xf>
    <xf numFmtId="0" fontId="14" applyFont="1" applyFill="1" fillId="0" borderId="163" applyBorder="1" applyAlignment="1" xfId="0">
      <alignment horizontal="center" vertical="center" wrapText="1"/>
    </xf>
    <xf numFmtId="0" fontId="14" applyFont="1" applyFill="1" fillId="0" borderId="164" applyBorder="1" applyAlignment="1" xfId="0">
      <alignment horizontal="center" vertical="center" wrapText="1"/>
    </xf>
    <xf numFmtId="0" fontId="14" applyFont="1" applyFill="1" fillId="0" borderId="165" applyBorder="1" applyAlignment="1" xfId="0">
      <alignment horizontal="center" vertical="center" wrapText="1"/>
    </xf>
    <xf numFmtId="0" fontId="14" applyFont="1" fillId="2" applyFill="1" borderId="166" applyBorder="1" applyAlignment="1" xfId="0">
      <alignment horizontal="center" vertical="center"/>
    </xf>
    <xf numFmtId="0" fontId="14" applyFont="1" applyFill="1" fillId="0" borderId="167" applyBorder="1" applyAlignment="1" xfId="0">
      <alignment horizontal="center" vertical="center" wrapText="1"/>
    </xf>
    <xf numFmtId="178" applyNumberFormat="1" fontId="14" applyFont="1" applyFill="1" fillId="0" borderId="168" applyBorder="1" applyAlignment="1" xfId="0">
      <alignment vertical="center" wrapText="1"/>
    </xf>
    <xf numFmtId="178" applyNumberFormat="1" fontId="14" applyFont="1" applyFill="1" fillId="0" borderId="169" applyBorder="1" applyAlignment="1" xfId="0">
      <alignment vertical="center" wrapText="1"/>
    </xf>
    <xf numFmtId="179" applyNumberFormat="1" fontId="14" applyFont="1" applyFill="1" fillId="0" borderId="170" applyBorder="1" applyAlignment="1" xfId="0">
      <alignment vertical="center" wrapText="1"/>
    </xf>
    <xf numFmtId="179" applyNumberFormat="1" fontId="14" applyFont="1" applyFill="1" fillId="0" borderId="171" applyBorder="1" applyAlignment="1" xfId="0">
      <alignment vertical="center" wrapText="1"/>
    </xf>
    <xf numFmtId="177" applyNumberFormat="1" fontId="10" applyFont="1" applyFill="1" fillId="0" borderId="172" applyBorder="1" applyAlignment="1" xfId="0">
      <alignment horizontal="right" vertical="center"/>
    </xf>
    <xf numFmtId="183" applyNumberFormat="1" fontId="22" applyFont="1" applyFill="1" fillId="0" borderId="173" applyBorder="1" applyAlignment="1" xfId="0"/>
    <xf numFmtId="178" applyNumberFormat="1" fontId="14" applyFont="1" applyFill="1" fillId="0" borderId="174" applyBorder="1" applyAlignment="1" xfId="0">
      <alignment vertical="center" wrapText="1"/>
    </xf>
    <xf numFmtId="178" applyNumberFormat="1" fontId="14" applyFont="1" fillId="2" applyFill="1" borderId="175" applyBorder="1" applyAlignment="1" xfId="0">
      <alignment vertical="center" wrapText="1"/>
    </xf>
    <xf numFmtId="177" applyNumberFormat="1" fontId="10" applyFont="1" fillId="2" applyFill="1" borderId="176" applyBorder="1" applyAlignment="1" xfId="0">
      <alignment horizontal="right" vertical="center"/>
    </xf>
    <xf numFmtId="0" fontId="22" applyFont="1" fillId="2" applyFill="1" applyBorder="1" borderId="0" applyAlignment="1" xfId="0"/>
    <xf numFmtId="0" fontId="14" applyFont="1" fillId="2" applyFill="1" borderId="0" applyAlignment="1" xfId="0">
      <alignment horizontal="right" vertical="center"/>
    </xf>
    <xf numFmtId="0" fontId="14" applyFont="1" applyFill="1" fillId="0" borderId="177" applyBorder="1" applyAlignment="1" xfId="0">
      <alignment horizontal="center" vertical="center" wrapText="1"/>
    </xf>
    <xf numFmtId="179" applyNumberFormat="1" fontId="14" applyFont="1" applyFill="1" fillId="0" borderId="178" applyBorder="1" applyAlignment="1" xfId="0">
      <alignment vertical="center" wrapText="1"/>
    </xf>
    <xf numFmtId="179" applyNumberFormat="1" fontId="14" applyFont="1" applyFill="1" fillId="0" borderId="179" applyBorder="1" applyAlignment="1" xfId="0">
      <alignment vertical="center" wrapText="1"/>
    </xf>
    <xf numFmtId="0" fontId="18" applyFont="1" fillId="2" applyFill="1" borderId="180" applyBorder="1" applyAlignment="1" xfId="0"/>
    <xf numFmtId="0" fontId="8" applyFont="1" applyFill="1" fillId="0" borderId="181" applyBorder="1" applyAlignment="1" xfId="0">
      <alignment vertical="center"/>
    </xf>
    <xf numFmtId="0" fontId="8" applyFont="1" applyFill="1" fillId="0" borderId="182" applyBorder="1" applyAlignment="1" xfId="0">
      <alignment horizontal="center" vertical="center" wrapText="1"/>
    </xf>
    <xf numFmtId="0" fontId="8" applyFont="1" fillId="2" applyFill="1" borderId="183" applyBorder="1" applyAlignment="1" xfId="0">
      <alignment horizontal="center" vertical="center" wrapText="1"/>
    </xf>
    <xf numFmtId="176" applyNumberFormat="1" fontId="0" applyFill="1" fillId="0" borderId="184" applyBorder="1" applyAlignment="1" xfId="0">
      <alignment horizontal="center" vertical="center"/>
    </xf>
    <xf numFmtId="176" applyNumberFormat="1" fontId="0" applyFill="1" fillId="0" borderId="185" applyBorder="1" applyAlignment="1" xfId="0">
      <alignment horizontal="center" vertical="center"/>
    </xf>
    <xf numFmtId="184" applyNumberFormat="1" fontId="8" applyFont="1" applyFill="1" fillId="0" borderId="186" applyBorder="1" applyAlignment="1" xfId="0">
      <alignment horizontal="center" vertical="center" wrapText="1"/>
    </xf>
    <xf numFmtId="0" fontId="8" applyFont="1" fillId="2" applyFill="1" borderId="187" applyBorder="1" applyAlignment="1" xfId="0">
      <alignment horizontal="center" vertical="center" wrapText="1"/>
    </xf>
    <xf numFmtId="0" fontId="8" applyFont="1" applyFill="1" fillId="0" borderId="188" applyBorder="1" applyAlignment="1" xfId="0">
      <alignment horizontal="center" vertical="center" wrapText="1"/>
    </xf>
    <xf numFmtId="184" applyNumberFormat="1" fontId="8" applyFont="1" applyFill="1" fillId="0" borderId="189" applyBorder="1" applyAlignment="1" xfId="0">
      <alignment horizontal="center" vertical="center" wrapText="1"/>
    </xf>
    <xf numFmtId="0" fontId="8" applyFont="1" fillId="2" applyFill="1" borderId="190" applyBorder="1" applyAlignment="1" xfId="0">
      <alignment horizontal="center" vertical="center" wrapText="1"/>
    </xf>
    <xf numFmtId="0" fontId="22" applyFont="1" fillId="2" applyFill="1" borderId="0" applyAlignment="1" xfId="0"/>
    <xf numFmtId="176" applyNumberFormat="1" fontId="0" applyFill="1" fillId="0" borderId="191" applyBorder="1" applyAlignment="1" xfId="0">
      <alignment horizontal="center" vertical="center"/>
    </xf>
    <xf numFmtId="176" applyNumberFormat="1" fontId="26" applyFont="1" applyFill="1" fillId="0" borderId="0" applyAlignment="1" xfId="0"/>
    <xf numFmtId="179" applyNumberFormat="1" fontId="14" applyFont="1" applyFill="1" fillId="0" borderId="192" applyBorder="1" applyAlignment="1" xfId="0">
      <alignment horizontal="right" vertical="center" wrapText="1"/>
    </xf>
    <xf numFmtId="182" applyNumberFormat="1" fontId="25" applyFont="1" applyFill="1" fillId="0" borderId="193" applyBorder="1" applyAlignment="1" xfId="0"/>
    <xf numFmtId="182" applyNumberFormat="1" fontId="22" applyFont="1" applyFill="1" fillId="0" applyBorder="1" borderId="0" applyAlignment="1" xfId="0"/>
    <xf numFmtId="176" applyNumberFormat="1" fontId="27" applyFont="1" applyFill="1" fillId="0" borderId="0" applyAlignment="1" xfId="0"/>
    <xf numFmtId="185" applyNumberFormat="1" fontId="28" applyFont="1" applyFill="1" fillId="0" borderId="0" applyAlignment="1" xfId="0">
      <alignment horizontal="center" vertical="top"/>
    </xf>
    <xf numFmtId="176" applyNumberFormat="1" fontId="29" applyFont="1" applyFill="1" fillId="0" borderId="0" applyAlignment="1" xfId="0">
      <alignment horizontal="center" vertical="center"/>
    </xf>
    <xf numFmtId="176" applyNumberFormat="1" fontId="30" applyFont="1" applyFill="1" fillId="0" borderId="0" applyAlignment="1" xfId="0">
      <alignment horizontal="center"/>
    </xf>
    <xf numFmtId="176" applyNumberFormat="1" fontId="30" applyFont="1" applyFill="1" fillId="0" borderId="0" applyAlignment="1" xfId="0">
      <alignment horizontal="center" vertical="center"/>
    </xf>
    <xf numFmtId="176" applyNumberFormat="1" fontId="0" applyFill="1" fillId="0" borderId="0" applyAlignment="1" xfId="0"/>
    <xf numFmtId="186" applyNumberFormat="1" fontId="1" applyFont="1" applyFill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31" applyFont="1" fillId="4" applyFill="1" borderId="194" applyBorder="1" applyAlignment="1" xfId="0">
      <alignment vertical="center"/>
    </xf>
    <xf numFmtId="187" applyNumberFormat="1" fontId="1" applyFont="1" applyFill="1" fillId="0" borderId="0" applyAlignment="1" xfId="0">
      <alignment vertical="center"/>
    </xf>
    <xf numFmtId="188" applyNumberFormat="1" fontId="1" applyFont="1" applyFill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32" applyFont="1" fillId="6" applyFill="1" borderId="0" applyAlignment="1" xfId="0">
      <alignment vertical="center"/>
    </xf>
    <xf numFmtId="189" applyNumberFormat="1" fontId="1" applyFont="1" applyFill="1" fillId="0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applyFill="1" fillId="0" borderId="0" applyAlignment="1" xfId="0">
      <alignment vertical="center"/>
    </xf>
    <xf numFmtId="190" applyNumberFormat="1" fontId="1" applyFont="1" applyFill="1" fillId="0" borderId="0" applyAlignment="1" xfId="0">
      <alignment vertical="center"/>
    </xf>
    <xf numFmtId="0" fontId="35" applyFont="1" applyFill="1" fillId="0" borderId="0" applyAlignment="1" xfId="0">
      <alignment vertical="center"/>
    </xf>
    <xf numFmtId="0" fontId="1" applyFont="1" fillId="8" applyFill="1" borderId="195" applyBorder="1" applyAlignment="1" xfId="0">
      <alignment vertical="center"/>
    </xf>
    <xf numFmtId="0" fontId="33" applyFont="1" fillId="9" applyFill="1" borderId="0" applyAlignment="1" xfId="0">
      <alignment vertical="center"/>
    </xf>
    <xf numFmtId="0" fontId="36" applyFont="1" applyFill="1" fillId="0" borderId="0" applyAlignment="1" xfId="0">
      <alignment vertical="center"/>
    </xf>
    <xf numFmtId="0" fontId="37" applyFont="1" applyFill="1" fillId="0" borderId="0" applyAlignment="1" xfId="0">
      <alignment vertical="center"/>
    </xf>
    <xf numFmtId="0" fontId="38" applyFont="1" applyFill="1" fillId="0" borderId="0" applyAlignment="1" xfId="0">
      <alignment vertical="center"/>
    </xf>
    <xf numFmtId="0" fontId="39" applyFont="1" applyFill="1" fillId="0" borderId="0" applyAlignment="1" xfId="0">
      <alignment vertical="center"/>
    </xf>
    <xf numFmtId="0" fontId="40" applyFont="1" applyFill="1" fillId="0" borderId="196" applyBorder="1" applyAlignment="1" xfId="0">
      <alignment vertical="center"/>
    </xf>
    <xf numFmtId="0" fontId="41" applyFont="1" applyFill="1" fillId="0" borderId="197" applyBorder="1" applyAlignment="1" xfId="0">
      <alignment vertical="center"/>
    </xf>
    <xf numFmtId="0" fontId="33" applyFont="1" fillId="10" applyFill="1" borderId="0" applyAlignment="1" xfId="0">
      <alignment vertical="center"/>
    </xf>
    <xf numFmtId="0" fontId="36" applyFont="1" applyFill="1" fillId="0" borderId="198" applyBorder="1" applyAlignment="1" xfId="0">
      <alignment vertical="center"/>
    </xf>
    <xf numFmtId="0" fontId="33" applyFont="1" fillId="11" applyFill="1" borderId="0" applyAlignment="1" xfId="0">
      <alignment vertical="center"/>
    </xf>
    <xf numFmtId="0" fontId="42" applyFont="1" fillId="12" applyFill="1" borderId="199" applyBorder="1" applyAlignment="1" xfId="0">
      <alignment vertical="center"/>
    </xf>
    <xf numFmtId="0" fontId="43" applyFont="1" fillId="12" applyFill="1" borderId="200" applyBorder="1" applyAlignment="1" xfId="0">
      <alignment vertical="center"/>
    </xf>
    <xf numFmtId="0" fontId="44" applyFont="1" fillId="13" applyFill="1" borderId="201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33" applyFont="1" fillId="15" applyFill="1" borderId="0" applyAlignment="1" xfId="0">
      <alignment vertical="center"/>
    </xf>
    <xf numFmtId="0" fontId="45" applyFont="1" applyFill="1" fillId="0" borderId="202" applyBorder="1" applyAlignment="1" xfId="0">
      <alignment vertical="center"/>
    </xf>
    <xf numFmtId="0" fontId="46" applyFont="1" applyFill="1" fillId="0" borderId="203" applyBorder="1" applyAlignment="1" xfId="0">
      <alignment vertical="center"/>
    </xf>
    <xf numFmtId="0" fontId="47" applyFont="1" fillId="16" applyFill="1" borderId="0" applyAlignment="1" xfId="0">
      <alignment vertical="center"/>
    </xf>
    <xf numFmtId="0" fontId="48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33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3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33" applyFont="1" fillId="30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33" applyFont="1" fillId="33" applyFill="1" borderId="0" applyAlignment="1" xfId="0">
      <alignment vertical="center"/>
    </xf>
    <xf numFmtId="0" fontId="22" applyFont="1" applyFill="1" fillId="0" borderId="0" applyAlignment="1" xfId="0"/>
    <xf numFmtId="176" applyNumberFormat="1" fontId="0" applyFill="1" fillId="0" borderId="0" applyAlignment="1" xfId="0"/>
    <xf numFmtId="0" fontId="13" applyFont="1" applyFill="1" fillId="0" borderId="0" applyAlignment="1" xfId="0">
      <alignment horizontal="center" vertical="center"/>
    </xf>
    <xf numFmtId="0" fontId="14" applyFont="1" applyFill="1" fillId="0" borderId="204" applyBorder="1" applyAlignment="1" xfId="0">
      <alignment horizontal="center" vertical="center"/>
    </xf>
    <xf numFmtId="0" fontId="14" applyFont="1" applyFill="1" fillId="0" borderId="205" applyBorder="1" applyAlignment="1" xfId="0">
      <alignment horizontal="center" vertical="center"/>
    </xf>
    <xf numFmtId="0" fontId="8" applyFont="1" applyFill="1" fillId="0" borderId="206" applyBorder="1" applyAlignment="1" xfId="0">
      <alignment horizontal="center" vertical="center"/>
    </xf>
    <xf numFmtId="0" fontId="8" applyFont="1" applyFill="1" fillId="0" borderId="207" applyBorder="1" applyAlignment="1" xfId="0">
      <alignment horizontal="center" vertical="center"/>
    </xf>
    <xf numFmtId="0" fontId="8" applyFont="1" applyFill="1" fillId="0" borderId="208" applyBorder="1" applyAlignment="1" xfId="0">
      <alignment horizontal="center" vertical="center"/>
    </xf>
    <xf numFmtId="0" fontId="8" applyFont="1" applyFill="1" fillId="0" borderId="209" applyBorder="1" applyAlignment="1" xfId="0">
      <alignment horizontal="center" vertical="center" wrapText="1"/>
    </xf>
    <xf numFmtId="0" fontId="8" applyFont="1" applyFill="1" fillId="0" borderId="210" applyBorder="1" applyAlignment="1" xfId="0">
      <alignment horizontal="center" vertical="center" wrapText="1"/>
    </xf>
    <xf numFmtId="0" fontId="8" applyFont="1" applyFill="1" fillId="0" borderId="211" applyBorder="1" applyAlignment="1" xfId="0">
      <alignment horizontal="center" vertical="center" wrapText="1"/>
    </xf>
    <xf numFmtId="0" fontId="8" applyFont="1" applyFill="1" fillId="0" borderId="212" applyBorder="1" applyAlignment="1" xfId="0">
      <alignment horizontal="center" vertical="center" wrapText="1"/>
    </xf>
    <xf numFmtId="0" fontId="8" applyFont="1" applyFill="1" fillId="0" borderId="213" applyBorder="1" applyAlignment="1" xfId="0">
      <alignment horizontal="center" vertical="center" wrapText="1"/>
    </xf>
    <xf numFmtId="176" applyNumberFormat="1" fontId="0" applyFill="1" fillId="0" borderId="214" applyBorder="1" applyAlignment="1" xfId="0">
      <alignment horizontal="center" vertical="center"/>
    </xf>
    <xf numFmtId="176" applyNumberFormat="1" fontId="0" applyFill="1" fillId="0" borderId="215" applyBorder="1" applyAlignment="1" xfId="0">
      <alignment horizontal="center" vertical="center"/>
    </xf>
    <xf numFmtId="176" applyNumberFormat="1" fontId="0" applyFill="1" fillId="0" borderId="216" applyBorder="1" applyAlignment="1" xfId="0">
      <alignment horizontal="center" vertical="center"/>
    </xf>
    <xf numFmtId="0" fontId="8" applyFont="1" applyFill="1" fillId="0" borderId="217" applyBorder="1" applyAlignment="1" xfId="0">
      <alignment horizontal="center" vertical="center" wrapText="1"/>
    </xf>
    <xf numFmtId="0" fontId="8" applyFont="1" applyFill="1" fillId="0" borderId="218" applyBorder="1" applyAlignment="1" xfId="0">
      <alignment horizontal="center" vertical="center" wrapText="1"/>
    </xf>
    <xf numFmtId="0" fontId="8" applyFont="1" applyFill="1" fillId="0" borderId="219" applyBorder="1" applyAlignment="1" xfId="0">
      <alignment horizontal="center" vertical="center" wrapText="1"/>
    </xf>
    <xf numFmtId="0" fontId="8" applyFont="1" applyFill="1" fillId="0" borderId="220" applyBorder="1" applyAlignment="1" xfId="0">
      <alignment horizontal="center" vertical="center" wrapText="1"/>
    </xf>
    <xf numFmtId="0" fontId="8" applyFont="1" applyFill="1" fillId="0" borderId="221" applyBorder="1" applyAlignment="1" xfId="0">
      <alignment horizontal="center" vertical="center" wrapText="1"/>
    </xf>
    <xf numFmtId="0" fontId="8" applyFont="1" applyFill="1" fillId="0" borderId="222" applyBorder="1" applyAlignment="1" xfId="0">
      <alignment horizontal="center" vertical="center" wrapText="1"/>
    </xf>
    <xf numFmtId="0" fontId="8" applyFont="1" applyFill="1" fillId="0" borderId="223" applyBorder="1" applyAlignment="1" xfId="0">
      <alignment horizontal="center" vertical="center" wrapText="1"/>
    </xf>
    <xf numFmtId="184" applyNumberFormat="1" fontId="8" applyFont="1" applyFill="1" fillId="0" borderId="224" applyBorder="1" applyAlignment="1" xfId="0">
      <alignment horizontal="center" vertical="center" wrapText="1"/>
    </xf>
    <xf numFmtId="184" applyNumberFormat="1" fontId="8" applyFont="1" applyFill="1" fillId="0" borderId="225" applyBorder="1" applyAlignment="1" xfId="0">
      <alignment horizontal="center" vertical="center" wrapText="1"/>
    </xf>
    <xf numFmtId="0" fontId="8" applyFont="1" fillId="2" applyFill="1" borderId="226" applyBorder="1" applyAlignment="1" xfId="0">
      <alignment horizontal="center" vertical="center" wrapText="1"/>
    </xf>
    <xf numFmtId="0" fontId="8" applyFont="1" fillId="2" applyFill="1" borderId="227" applyBorder="1" applyAlignment="1" xfId="0">
      <alignment horizontal="center" vertical="center" wrapText="1"/>
    </xf>
    <xf numFmtId="0" fontId="8" applyFont="1" fillId="2" applyFill="1" borderId="228" applyBorder="1" applyAlignment="1" xfId="0">
      <alignment horizontal="center" vertical="center" wrapText="1"/>
    </xf>
    <xf numFmtId="0" fontId="8" applyFont="1" applyFill="1" fillId="0" borderId="229" applyBorder="1" applyAlignment="1" xfId="0">
      <alignment horizontal="center" vertical="center" wrapText="1"/>
    </xf>
    <xf numFmtId="0" fontId="14" applyFont="1" applyFill="1" fillId="0" borderId="230" applyBorder="1" applyAlignment="1" xfId="0">
      <alignment horizontal="center" vertical="center"/>
    </xf>
    <xf numFmtId="0" fontId="14" applyFont="1" applyFill="1" fillId="0" borderId="231" applyBorder="1" applyAlignment="1" xfId="0">
      <alignment horizontal="center" vertical="center" wrapText="1"/>
    </xf>
    <xf numFmtId="0" fontId="14" applyFont="1" applyFill="1" fillId="0" borderId="232" applyBorder="1" applyAlignment="1" xfId="0">
      <alignment horizontal="center" vertical="center" wrapText="1"/>
    </xf>
    <xf numFmtId="0" fontId="14" applyFont="1" applyFill="1" fillId="0" borderId="233" applyBorder="1" applyAlignment="1" xfId="0">
      <alignment horizontal="center" vertical="center" wrapText="1"/>
    </xf>
    <xf numFmtId="0" fontId="14" applyFont="1" applyFill="1" fillId="0" borderId="234" applyBorder="1" applyAlignment="1" xfId="0">
      <alignment horizontal="center" vertical="center" wrapText="1"/>
    </xf>
    <xf numFmtId="0" fontId="14" applyFont="1" fillId="2" applyFill="1" borderId="235" applyBorder="1" applyAlignment="1" xfId="0">
      <alignment horizontal="center" vertical="center"/>
    </xf>
    <xf numFmtId="0" fontId="14" applyFont="1" fillId="2" applyFill="1" borderId="236" applyBorder="1" applyAlignment="1" xfId="0">
      <alignment horizontal="center" vertical="center"/>
    </xf>
    <xf numFmtId="0" fontId="14" applyFont="1" fillId="2" applyFill="1" borderId="237" applyBorder="1" applyAlignment="1" xfId="0">
      <alignment horizontal="center" vertical="center"/>
    </xf>
    <xf numFmtId="0" fontId="14" applyFont="1" applyFill="1" fillId="0" borderId="238" applyBorder="1" applyAlignment="1" xfId="0">
      <alignment horizontal="center" vertical="center" wrapText="1"/>
    </xf>
    <xf numFmtId="0" fontId="14" applyFont="1" applyFill="1" fillId="0" borderId="239" applyBorder="1" applyAlignment="1" xfId="0">
      <alignment horizontal="center" vertical="center" wrapText="1"/>
    </xf>
    <xf numFmtId="0" fontId="14" applyFont="1" applyFill="1" fillId="0" borderId="240" applyBorder="1" applyAlignment="1" xfId="0">
      <alignment horizontal="center" vertical="center" wrapText="1"/>
    </xf>
    <xf numFmtId="0" fontId="8" applyFont="1" applyFill="1" fillId="0" borderId="241" applyBorder="1" applyAlignment="1" xfId="0">
      <alignment horizontal="center" vertical="center"/>
    </xf>
    <xf numFmtId="0" fontId="8" applyFont="1" applyFill="1" fillId="0" borderId="242" applyBorder="1" applyAlignment="1" xfId="0">
      <alignment horizontal="center" vertical="center" wrapText="1"/>
    </xf>
    <xf numFmtId="0" fontId="8" applyFont="1" applyFill="1" fillId="0" borderId="243" applyBorder="1" applyAlignment="1" xfId="0">
      <alignment horizontal="center" vertical="center" wrapText="1"/>
    </xf>
    <xf numFmtId="0" fontId="8" applyFont="1" applyFill="1" fillId="0" borderId="244" applyBorder="1" applyAlignment="1" xfId="0">
      <alignment horizontal="center" vertical="center" wrapText="1"/>
    </xf>
    <xf numFmtId="0" fontId="8" applyFont="1" applyFill="1" fillId="0" borderId="245" applyBorder="1" applyAlignment="1" xfId="0">
      <alignment horizontal="center" vertical="center"/>
    </xf>
    <xf numFmtId="0" fontId="0" applyFill="1" fillId="0" borderId="246" applyBorder="1" applyAlignment="1" xfId="0">
      <alignment horizontal="center" vertical="center" wrapText="1"/>
    </xf>
    <xf numFmtId="0" fontId="0" applyFill="1" fillId="0" borderId="247" applyBorder="1" applyAlignment="1" xfId="0">
      <alignment horizontal="center" vertical="center" wrapText="1"/>
    </xf>
    <xf numFmtId="176" applyNumberFormat="1" fontId="8" applyFont="1" applyFill="1" fillId="0" borderId="248" applyBorder="1" applyAlignment="1" xfId="0">
      <alignment horizontal="center" vertical="center"/>
    </xf>
    <xf numFmtId="176" applyNumberFormat="1" fontId="8" applyFont="1" applyFill="1" fillId="0" borderId="249" applyBorder="1" applyAlignment="1" xfId="0">
      <alignment horizontal="center" vertical="center"/>
    </xf>
    <xf numFmtId="0" fontId="8" applyFont="1" applyFill="1" fillId="0" borderId="250" applyBorder="1" applyAlignment="1" xfId="0">
      <alignment horizontal="center" vertical="center"/>
    </xf>
    <xf numFmtId="0" fontId="8" applyFont="1" applyFill="1" fillId="0" borderId="251" applyBorder="1" applyAlignment="1" xfId="0">
      <alignment horizontal="center" vertical="center"/>
    </xf>
    <xf numFmtId="176" applyNumberFormat="1" fontId="8" applyFont="1" applyFill="1" fillId="0" borderId="252" applyBorder="1" applyAlignment="1" xfId="0">
      <alignment horizontal="center" vertical="center" wrapText="1"/>
    </xf>
    <xf numFmtId="176" applyNumberFormat="1" fontId="8" applyFont="1" applyFill="1" fillId="0" borderId="253" applyBorder="1" applyAlignment="1" xfId="0">
      <alignment horizontal="center" vertical="center" wrapText="1"/>
    </xf>
    <xf numFmtId="176" applyNumberFormat="1" fontId="8" applyFont="1" applyFill="1" fillId="0" borderId="254" applyBorder="1" applyAlignment="1" xfId="0">
      <alignment horizontal="center" vertical="center" wrapText="1"/>
    </xf>
    <xf numFmtId="176" applyNumberFormat="1" fontId="8" applyFont="1" applyFill="1" fillId="0" borderId="255" applyBorder="1" applyAlignment="1" xfId="0">
      <alignment horizontal="center" vertical="center" wrapText="1"/>
    </xf>
    <xf numFmtId="176" applyNumberFormat="1" fontId="8" applyFont="1" applyFill="1" fillId="0" borderId="256" applyBorder="1" applyAlignment="1" xfId="0">
      <alignment horizontal="center" vertical="center"/>
    </xf>
    <xf numFmtId="176" applyNumberFormat="1" fontId="8" applyFont="1" applyFill="1" fillId="0" borderId="257" applyBorder="1" applyAlignment="1" xfId="0">
      <alignment horizontal="center" vertical="center"/>
    </xf>
    <xf numFmtId="176" applyNumberFormat="1" fontId="8" applyFont="1" applyFill="1" fillId="0" borderId="258" applyBorder="1" applyAlignment="1" xfId="0">
      <alignment horizontal="center" vertical="center" wrapText="1"/>
    </xf>
    <xf numFmtId="0" fontId="8" applyFont="1" applyFill="1" fillId="0" borderId="259" applyBorder="1" applyAlignment="1" xfId="0">
      <alignment horizontal="center" vertical="center"/>
    </xf>
    <xf numFmtId="176" applyNumberFormat="1" fontId="8" applyFont="1" applyFill="1" fillId="0" borderId="260" applyBorder="1" applyAlignment="1" xfId="0">
      <alignment horizontal="center" vertical="center" wrapText="1"/>
    </xf>
    <xf numFmtId="176" applyNumberFormat="1" fontId="8" applyFont="1" applyFill="1" fillId="0" borderId="261" applyBorder="1" applyAlignment="1" xfId="0">
      <alignment horizontal="center" vertical="center" wrapText="1"/>
    </xf>
    <xf numFmtId="0" fontId="11" applyFont="1" applyFill="1" fillId="0" borderId="262" applyBorder="1" applyAlignment="1" xfId="0">
      <alignment horizontal="center" vertical="center"/>
    </xf>
    <xf numFmtId="0" fontId="10" applyFont="1" applyFill="1" fillId="0" borderId="263" applyBorder="1" applyAlignment="1" xfId="0">
      <alignment horizontal="center" vertical="center" wrapText="1"/>
    </xf>
    <xf numFmtId="0" fontId="8" applyFont="1" applyFill="1" fillId="0" borderId="264" applyBorder="1" applyAlignment="1" xfId="0">
      <alignment horizontal="center" vertical="center" wrapText="1"/>
    </xf>
    <xf numFmtId="0" fontId="8" applyFont="1" applyFill="1" fillId="0" borderId="265" applyBorder="1" applyAlignment="1" xfId="0">
      <alignment horizontal="center" vertical="center" wrapText="1"/>
    </xf>
    <xf numFmtId="177" applyNumberFormat="1" fontId="8" applyFont="1" applyFill="1" fillId="0" borderId="266" applyBorder="1" applyAlignment="1" xfId="0">
      <alignment horizontal="center" vertical="center" wrapText="1"/>
    </xf>
    <xf numFmtId="177" applyNumberFormat="1" fontId="8" applyFont="1" applyFill="1" fillId="0" borderId="267" applyBorder="1" applyAlignment="1" xfId="0">
      <alignment horizontal="center" vertical="center" wrapText="1"/>
    </xf>
    <xf numFmtId="177" applyNumberFormat="1" fontId="8" applyFont="1" applyFill="1" fillId="0" borderId="268" applyBorder="1" applyAlignment="1" xfId="0">
      <alignment horizontal="right" vertical="center" wrapText="1"/>
    </xf>
    <xf numFmtId="0" fontId="3" applyFont="1" applyFill="1" fillId="0" applyBorder="1" borderId="0" applyAlignment="1" xfId="0">
      <alignment vertical="center" wrapText="1"/>
    </xf>
    <xf numFmtId="0" fontId="4" applyFont="1" applyFill="1" fillId="0" applyBorder="1" borderId="0" applyAlignment="1" xfId="0">
      <alignment vertical="center" wrapText="1"/>
    </xf>
    <xf numFmtId="0" fontId="5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horizontal="center" vertical="center" wrapText="1"/>
    </xf>
    <xf numFmtId="0" fontId="7" applyFont="1" applyFill="1" fillId="0" applyBorder="1" borderId="0" applyAlignment="1" xfId="0">
      <alignment vertical="center" wrapText="1"/>
    </xf>
    <xf numFmtId="0" fontId="6" applyFont="1" applyFill="1" fillId="0" borderId="269" applyBorder="1" applyAlignment="1" xfId="0">
      <alignment horizontal="center" vertical="center" wrapText="1"/>
    </xf>
    <xf numFmtId="0" fontId="6" applyFont="1" applyFill="1" fillId="0" borderId="270" applyBorder="1" applyAlignment="1" xfId="0">
      <alignment horizontal="left" vertical="center" wrapText="1"/>
    </xf>
    <xf numFmtId="176" applyNumberFormat="1" fontId="49" applyFont="1" fillId="34" applyFill="1" borderId="0" applyAlignment="1" xfId="0"/>
    <xf numFmtId="176" applyNumberFormat="1" fontId="50" applyFont="1" fillId="35" applyFill="1" borderId="0" applyAlignment="1" xfId="0"/>
    <xf numFmtId="176" applyNumberFormat="1" fontId="51" applyFont="1" fillId="36" applyFill="1" borderId="0" applyAlignment="1" xfId="0"/>
    <xf numFmtId="176" applyNumberFormat="1" fontId="52" applyFont="1" fillId="37" applyFill="1" borderId="271" applyBorder="1" applyAlignment="1" xfId="0"/>
    <xf numFmtId="176" applyNumberFormat="1" fontId="53" applyFont="1" fillId="38" applyFill="1" borderId="272" applyBorder="1" applyAlignment="1" xfId="0"/>
    <xf numFmtId="176" applyNumberFormat="1" fontId="54" applyFont="1" applyFill="1" fillId="0" borderId="0" applyAlignment="1" xfId="0"/>
    <xf numFmtId="176" applyNumberFormat="1" fontId="55" applyFont="1" applyFill="1" fillId="0" borderId="0" applyAlignment="1" xfId="0"/>
    <xf numFmtId="176" applyNumberFormat="1" fontId="56" applyFont="1" applyFill="1" fillId="0" borderId="273" applyBorder="1" applyAlignment="1" xfId="0"/>
    <xf numFmtId="176" applyNumberFormat="1" fontId="57" applyFont="1" fillId="37" applyFill="1" borderId="274" applyBorder="1" applyAlignment="1" xfId="0"/>
    <xf numFmtId="176" applyNumberFormat="1" fontId="58" applyFont="1" fillId="39" applyFill="1" borderId="275" applyBorder="1" applyAlignment="1" xfId="0"/>
    <xf numFmtId="176" applyNumberFormat="1" fontId="0" fillId="40" applyFill="1" borderId="276" applyBorder="1" applyAlignment="1" xfId="0"/>
    <xf numFmtId="176" applyNumberFormat="1" fontId="59" applyFont="1" applyFill="1" fillId="0" borderId="0" applyAlignment="1" xfId="0"/>
    <xf numFmtId="176" applyNumberFormat="1" fontId="60" applyFont="1" applyFill="1" fillId="0" borderId="277" applyBorder="1" applyAlignment="1" xfId="0"/>
    <xf numFmtId="176" applyNumberFormat="1" fontId="61" applyFont="1" applyFill="1" fillId="0" borderId="278" applyBorder="1" applyAlignment="1" xfId="0"/>
    <xf numFmtId="176" applyNumberFormat="1" fontId="62" applyFont="1" applyFill="1" fillId="0" borderId="279" applyBorder="1" applyAlignment="1" xfId="0"/>
    <xf numFmtId="176" applyNumberFormat="1" fontId="62" applyFont="1" applyFill="1" fillId="0" borderId="0" applyAlignment="1" xfId="0"/>
    <xf numFmtId="176" applyNumberFormat="1" fontId="63" applyFont="1" applyFill="1" fillId="0" borderId="280" applyBorder="1" applyAlignment="1" xfId="0"/>
    <xf numFmtId="176" applyNumberFormat="1" fontId="64" applyFont="1" fillId="41" applyFill="1" borderId="0" applyAlignment="1" xfId="0"/>
    <xf numFmtId="176" applyNumberFormat="1" fontId="64" applyFont="1" fillId="42" applyFill="1" borderId="0" applyAlignment="1" xfId="0"/>
    <xf numFmtId="176" applyNumberFormat="1" fontId="64" applyFont="1" fillId="43" applyFill="1" borderId="0" applyAlignment="1" xfId="0"/>
    <xf numFmtId="176" applyNumberFormat="1" fontId="64" applyFont="1" fillId="44" applyFill="1" borderId="0" applyAlignment="1" xfId="0"/>
    <xf numFmtId="176" applyNumberFormat="1" fontId="64" applyFont="1" fillId="45" applyFill="1" borderId="0" applyAlignment="1" xfId="0"/>
    <xf numFmtId="176" applyNumberFormat="1" fontId="64" applyFont="1" fillId="46" applyFill="1" borderId="0" applyAlignment="1" xfId="0"/>
    <xf numFmtId="176" applyNumberFormat="1" fontId="64" applyFont="1" fillId="47" applyFill="1" borderId="0" applyAlignment="1" xfId="0"/>
    <xf numFmtId="176" applyNumberFormat="1" fontId="64" applyFont="1" fillId="48" applyFill="1" borderId="0" applyAlignment="1" xfId="0"/>
    <xf numFmtId="176" applyNumberFormat="1" fontId="64" applyFont="1" fillId="49" applyFill="1" borderId="0" applyAlignment="1" xfId="0"/>
    <xf numFmtId="176" applyNumberFormat="1" fontId="64" applyFont="1" fillId="50" applyFill="1" borderId="0" applyAlignment="1" xfId="0"/>
    <xf numFmtId="176" applyNumberFormat="1" fontId="64" applyFont="1" fillId="51" applyFill="1" borderId="0" applyAlignment="1" xfId="0"/>
    <xf numFmtId="176" applyNumberFormat="1" fontId="64" applyFont="1" fillId="52" applyFill="1" borderId="0" applyAlignment="1" xfId="0"/>
    <xf numFmtId="176" applyNumberFormat="1" fontId="65" applyFont="1" fillId="53" applyFill="1" borderId="0" applyAlignment="1" xfId="0"/>
    <xf numFmtId="176" applyNumberFormat="1" fontId="65" applyFont="1" fillId="54" applyFill="1" borderId="0" applyAlignment="1" xfId="0"/>
    <xf numFmtId="176" applyNumberFormat="1" fontId="65" applyFont="1" fillId="55" applyFill="1" borderId="0" applyAlignment="1" xfId="0"/>
    <xf numFmtId="176" applyNumberFormat="1" fontId="65" applyFont="1" fillId="56" applyFill="1" borderId="0" applyAlignment="1" xfId="0"/>
    <xf numFmtId="176" applyNumberFormat="1" fontId="65" applyFont="1" fillId="57" applyFill="1" borderId="0" applyAlignment="1" xfId="0"/>
    <xf numFmtId="176" applyNumberFormat="1" fontId="65" applyFont="1" fillId="58" applyFill="1" borderId="0" applyAlignment="1" xfId="0"/>
    <xf numFmtId="176" applyNumberFormat="1" fontId="65" applyFont="1" fillId="59" applyFill="1" borderId="0" applyAlignment="1" xfId="0"/>
    <xf numFmtId="176" applyNumberFormat="1" fontId="65" applyFont="1" fillId="60" applyFill="1" borderId="0" applyAlignment="1" xfId="0"/>
    <xf numFmtId="176" applyNumberFormat="1" fontId="65" applyFont="1" fillId="61" applyFill="1" borderId="0" applyAlignment="1" xfId="0"/>
    <xf numFmtId="176" applyNumberFormat="1" fontId="65" applyFont="1" fillId="62" applyFill="1" borderId="0" applyAlignment="1" xfId="0"/>
    <xf numFmtId="176" applyNumberFormat="1" fontId="65" applyFont="1" fillId="63" applyFill="1" borderId="0" applyAlignment="1" xfId="0"/>
    <xf numFmtId="176" applyNumberFormat="1" fontId="65" applyFont="1" fillId="64" applyFill="1" borderId="0" applyAlignment="1" xfId="0"/>
    <xf numFmtId="190" applyNumberFormat="1" fontId="0" applyFill="1" fillId="0" borderId="0" applyAlignment="1" xfId="0"/>
    <xf numFmtId="191" applyNumberFormat="1" fontId="0" applyFill="1" fillId="0" borderId="0" applyAlignment="1" xfId="0"/>
    <xf numFmtId="192" applyNumberFormat="1" fontId="0" applyFill="1" fillId="0" borderId="0" applyAlignment="1" xfId="0"/>
    <xf numFmtId="189" applyNumberFormat="1" fontId="0" applyFill="1" fillId="0" borderId="0" applyAlignment="1" xfId="0"/>
    <xf numFmtId="193" applyNumberFormat="1" fontId="0" applyFill="1" fillId="0" borderId="0" applyAlignment="1" xfId="0"/>
    <xf numFmtId="176" applyNumberFormat="1" fontId="1" applyFont="1" applyFill="1" fillId="0" borderId="0" applyAlignment="1" xfId="0"/>
    <xf numFmtId="178" applyNumberFormat="1" fontId="10" applyFont="1" applyFill="1" fillId="0" borderId="281" applyBorder="1" applyAlignment="1" xfId="0">
      <alignment vertical="center" wrapText="1"/>
    </xf>
    <xf numFmtId="178" applyNumberFormat="1" fontId="10" applyFont="1" applyFill="1" fillId="0" borderId="282" applyBorder="1" applyAlignment="1" xfId="0">
      <alignment vertical="center" wrapText="1"/>
    </xf>
    <xf numFmtId="176" applyNumberFormat="1" fontId="0" applyFill="1" fillId="0" borderId="0" applyAlignment="1" xfId="0"/>
    <xf numFmtId="176" applyNumberFormat="1" fontId="0" applyFill="1" fillId="0" borderId="0" applyAlignment="1" xfId="0"/>
  </cellXfs>
  <cellStyles count="50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  <cellStyle name="常规 2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6.xml"/><Relationship Id="rId15" Type="http://schemas.openxmlformats.org/officeDocument/2006/relationships/worksheet" Target="worksheets/sheet17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tabSelected="1" zoomScaleNormal="100" topLeftCell="A1" workbookViewId="0">
      <selection activeCell="A4" activeCellId="0" sqref="A4"/>
    </sheetView>
  </sheetViews>
  <sheetFormatPr defaultRowHeight="11.25" defaultColWidth="9.16680653889974" x14ac:dyDescent="0.15"/>
  <cols>
    <col min="1" max="1" width="163.83333333333334" customWidth="1"/>
  </cols>
  <sheetData>
    <row r="1" spans="1:1" x14ac:dyDescent="0.15">
      <c r="A1" s="271"/>
    </row>
    <row r="3" spans="1:1" ht="102.0" customHeight="1" x14ac:dyDescent="0.15">
      <c r="A3" s="272" t="s">
        <v>0</v>
      </c>
    </row>
    <row r="4" spans="1:1" ht="107.25" customHeight="1" x14ac:dyDescent="0.15">
      <c r="A4" s="273" t="s">
        <v>1</v>
      </c>
    </row>
    <row r="5" spans="1:1" ht="409.5" customHeight="1" hidden="1" x14ac:dyDescent="0.15">
      <c r="A5" s="97"/>
    </row>
    <row r="6" spans="1:1" ht="29.25" customHeight="1" x14ac:dyDescent="0.15">
      <c r="A6" s="274"/>
    </row>
    <row r="7" spans="1:1" ht="78.0" customHeight="1" x14ac:dyDescent="0.15"/>
    <row r="8" spans="1:1" ht="82.5" customHeight="1" x14ac:dyDescent="0.15">
      <c r="A8" s="275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6" right="0.5908983429585856" top="0.5908983429585856" bottom="0.5908983429585856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" workbookViewId="0">
      <selection activeCell="D13" activeCellId="0" sqref="D13"/>
    </sheetView>
  </sheetViews>
  <sheetFormatPr defaultRowHeight="20.25" customHeight="1" defaultColWidth="8.666798909505209" x14ac:dyDescent="0.15"/>
  <cols>
    <col min="1" max="4" width="36.5" customWidth="1"/>
    <col min="5" max="8" width="8.666666666666666"/>
  </cols>
  <sheetData>
    <row r="1" spans="1:31" ht="20.35" customHeight="1" x14ac:dyDescent="0.15">
      <c r="A1" s="160"/>
      <c r="B1" s="160"/>
      <c r="C1" s="160"/>
      <c r="D1" s="40" t="s">
        <v>3</v>
      </c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1:31" ht="20.35" customHeight="1" x14ac:dyDescent="0.15">
      <c r="A2" s="327" t="s">
        <v>4</v>
      </c>
      <c r="B2" s="327"/>
      <c r="C2" s="327"/>
      <c r="D2" s="3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</row>
    <row r="3" spans="1:31" ht="20.35" customHeight="1" x14ac:dyDescent="0.15">
      <c r="A3" s="185" t="s">
        <v>5</v>
      </c>
      <c r="B3" s="186"/>
      <c r="C3" s="73"/>
      <c r="D3" s="40" t="s">
        <v>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</row>
    <row r="4" spans="1:31" ht="15.0" customHeight="1" x14ac:dyDescent="0.15">
      <c r="A4" s="329" t="s">
        <v>7</v>
      </c>
      <c r="B4" s="328"/>
      <c r="C4" s="329" t="s">
        <v>8</v>
      </c>
      <c r="D4" s="328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</row>
    <row r="5" spans="1:31" ht="15.0" customHeight="1" x14ac:dyDescent="0.15">
      <c r="A5" s="190" t="s">
        <v>9</v>
      </c>
      <c r="B5" s="191" t="s">
        <v>10</v>
      </c>
      <c r="C5" s="190" t="s">
        <v>9</v>
      </c>
      <c r="D5" s="191" t="s">
        <v>10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</row>
    <row r="6" spans="1:31" ht="15.0" customHeight="1" x14ac:dyDescent="0.15">
      <c r="A6" s="194" t="s">
        <v>11</v>
      </c>
      <c r="B6" s="105">
        <v>8674809.56</v>
      </c>
      <c r="C6" s="217" t="s">
        <v>12</v>
      </c>
      <c r="D6" s="203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</row>
    <row r="7" spans="1:31" ht="15.0" customHeight="1" x14ac:dyDescent="0.15">
      <c r="A7" s="194" t="s">
        <v>13</v>
      </c>
      <c r="B7" s="199"/>
      <c r="C7" s="217" t="s">
        <v>14</v>
      </c>
      <c r="D7" s="203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</row>
    <row r="8" spans="1:31" ht="15.0" customHeight="1" x14ac:dyDescent="0.15">
      <c r="A8" s="194" t="s">
        <v>15</v>
      </c>
      <c r="B8" s="203"/>
      <c r="C8" s="217" t="s">
        <v>16</v>
      </c>
      <c r="D8" s="203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1" ht="15.0" customHeight="1" x14ac:dyDescent="0.15">
      <c r="A9" s="194" t="s">
        <v>17</v>
      </c>
      <c r="B9" s="203"/>
      <c r="C9" s="217" t="s">
        <v>18</v>
      </c>
      <c r="D9" s="203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31" ht="15.0" customHeight="1" x14ac:dyDescent="0.15">
      <c r="A10" s="194" t="s">
        <v>19</v>
      </c>
      <c r="B10" s="203"/>
      <c r="C10" s="217" t="s">
        <v>20</v>
      </c>
      <c r="D10" s="203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31" ht="15.0" customHeight="1" x14ac:dyDescent="0.15">
      <c r="A11" s="194" t="s">
        <v>21</v>
      </c>
      <c r="B11" s="203"/>
      <c r="C11" s="217" t="s">
        <v>22</v>
      </c>
      <c r="D11" s="203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31" ht="15.0" customHeight="1" x14ac:dyDescent="0.15">
      <c r="A12" s="194"/>
      <c r="B12" s="203"/>
      <c r="C12" s="217" t="s">
        <v>23</v>
      </c>
      <c r="D12" s="198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31" ht="15.0" customHeight="1" x14ac:dyDescent="0.15">
      <c r="A13" s="206"/>
      <c r="B13" s="203"/>
      <c r="C13" s="217" t="s">
        <v>24</v>
      </c>
      <c r="D13" s="105">
        <v>7124626.72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31" ht="15.0" customHeight="1" x14ac:dyDescent="0.15">
      <c r="A14" s="206"/>
      <c r="B14" s="203"/>
      <c r="C14" s="217" t="s">
        <v>25</v>
      </c>
      <c r="D14" s="205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31" ht="15.0" customHeight="1" x14ac:dyDescent="0.15">
      <c r="A15" s="206"/>
      <c r="B15" s="207"/>
      <c r="C15" s="217" t="s">
        <v>26</v>
      </c>
      <c r="D15" s="105">
        <v>228411.48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31" ht="15.0" customHeight="1" x14ac:dyDescent="0.15">
      <c r="A16" s="206"/>
      <c r="B16" s="204"/>
      <c r="C16" s="217" t="s">
        <v>27</v>
      </c>
      <c r="D16" s="205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ht="15.0" customHeight="1" x14ac:dyDescent="0.15">
      <c r="A17" s="206"/>
      <c r="B17" s="204"/>
      <c r="C17" s="217" t="s">
        <v>28</v>
      </c>
      <c r="D17" s="205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ht="15.0" customHeight="1" x14ac:dyDescent="0.15">
      <c r="A18" s="206"/>
      <c r="B18" s="204"/>
      <c r="C18" s="217" t="s">
        <v>29</v>
      </c>
      <c r="D18" s="105">
        <v>997120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ht="15.0" customHeight="1" x14ac:dyDescent="0.15">
      <c r="A19" s="206"/>
      <c r="B19" s="204"/>
      <c r="C19" s="217" t="s">
        <v>30</v>
      </c>
      <c r="D19" s="205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ht="15.0" customHeight="1" x14ac:dyDescent="0.15">
      <c r="A20" s="206"/>
      <c r="B20" s="204"/>
      <c r="C20" s="217" t="s">
        <v>31</v>
      </c>
      <c r="D20" s="205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ht="15.0" customHeight="1" x14ac:dyDescent="0.15">
      <c r="A21" s="206"/>
      <c r="B21" s="204"/>
      <c r="C21" s="217" t="s">
        <v>32</v>
      </c>
      <c r="D21" s="20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ht="15.0" customHeight="1" x14ac:dyDescent="0.15">
      <c r="A22" s="206"/>
      <c r="B22" s="204"/>
      <c r="C22" s="217" t="s">
        <v>33</v>
      </c>
      <c r="D22" s="205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ht="15.0" customHeight="1" x14ac:dyDescent="0.15">
      <c r="A23" s="206"/>
      <c r="B23" s="204"/>
      <c r="C23" s="217" t="s">
        <v>34</v>
      </c>
      <c r="D23" s="205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ht="15.0" customHeight="1" x14ac:dyDescent="0.15">
      <c r="A24" s="206"/>
      <c r="B24" s="204"/>
      <c r="C24" s="217" t="s">
        <v>35</v>
      </c>
      <c r="D24" s="205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ht="15.0" customHeight="1" x14ac:dyDescent="0.15">
      <c r="A25" s="206"/>
      <c r="B25" s="204"/>
      <c r="C25" s="217" t="s">
        <v>36</v>
      </c>
      <c r="D25" s="105">
        <v>324651.36</v>
      </c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ht="15.0" customHeight="1" x14ac:dyDescent="0.15">
      <c r="A26" s="194"/>
      <c r="B26" s="204"/>
      <c r="C26" s="217" t="s">
        <v>37</v>
      </c>
      <c r="D26" s="205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ht="15.0" customHeight="1" x14ac:dyDescent="0.15">
      <c r="A27" s="194"/>
      <c r="B27" s="204"/>
      <c r="C27" s="217" t="s">
        <v>38</v>
      </c>
      <c r="D27" s="205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</row>
    <row r="28" spans="1:31" ht="15.0" customHeight="1" x14ac:dyDescent="0.15">
      <c r="A28" s="194"/>
      <c r="B28" s="204"/>
      <c r="C28" s="217" t="s">
        <v>39</v>
      </c>
      <c r="D28" s="205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ht="15.0" customHeight="1" x14ac:dyDescent="0.15">
      <c r="A29" s="194"/>
      <c r="B29" s="204"/>
      <c r="C29" s="217" t="s">
        <v>40</v>
      </c>
      <c r="D29" s="205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ht="15.0" customHeight="1" x14ac:dyDescent="0.15">
      <c r="A30" s="194"/>
      <c r="B30" s="204"/>
      <c r="C30" s="217" t="s">
        <v>41</v>
      </c>
      <c r="D30" s="205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ht="15.0" customHeight="1" x14ac:dyDescent="0.15">
      <c r="A31" s="194"/>
      <c r="B31" s="204"/>
      <c r="C31" s="217" t="s">
        <v>42</v>
      </c>
      <c r="D31" s="205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ht="15.0" customHeight="1" x14ac:dyDescent="0.15">
      <c r="A32" s="194"/>
      <c r="B32" s="204"/>
      <c r="C32" s="217" t="s">
        <v>43</v>
      </c>
      <c r="D32" s="205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ht="15.0" customHeight="1" x14ac:dyDescent="0.15">
      <c r="A33" s="194"/>
      <c r="B33" s="204"/>
      <c r="C33" s="217" t="s">
        <v>44</v>
      </c>
      <c r="D33" s="205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ht="15.0" customHeight="1" x14ac:dyDescent="0.15">
      <c r="A34" s="194"/>
      <c r="B34" s="204"/>
      <c r="C34" s="217" t="s">
        <v>45</v>
      </c>
      <c r="D34" s="205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ht="15.0" customHeight="1" x14ac:dyDescent="0.15">
      <c r="A35" s="194"/>
      <c r="B35" s="204"/>
      <c r="C35" s="217" t="s">
        <v>46</v>
      </c>
      <c r="D35" s="205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ht="15.0" customHeight="1" x14ac:dyDescent="0.15">
      <c r="A36" s="213" t="s">
        <v>47</v>
      </c>
      <c r="B36" s="208">
        <v>8674809.56</v>
      </c>
      <c r="C36" s="214" t="s">
        <v>48</v>
      </c>
      <c r="D36" s="105">
        <v>8674809.56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ht="15.0" customHeight="1" x14ac:dyDescent="0.15">
      <c r="A37" s="194" t="s">
        <v>49</v>
      </c>
      <c r="B37" s="204"/>
      <c r="C37" s="217" t="s">
        <v>50</v>
      </c>
      <c r="D37" s="199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ht="15.0" customHeight="1" x14ac:dyDescent="0.15">
      <c r="A38" s="194" t="s">
        <v>51</v>
      </c>
      <c r="B38" s="204" t="s">
        <v>52</v>
      </c>
      <c r="C38" s="217" t="s">
        <v>53</v>
      </c>
      <c r="D38" s="203"/>
      <c r="E38" s="227"/>
      <c r="F38" s="227"/>
      <c r="G38" s="267" t="s">
        <v>54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ht="15.0" customHeight="1" x14ac:dyDescent="0.15">
      <c r="A39" s="194"/>
      <c r="B39" s="204"/>
      <c r="C39" s="217" t="s">
        <v>55</v>
      </c>
      <c r="D39" s="203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ht="15.0" customHeight="1" x14ac:dyDescent="0.15">
      <c r="A40" s="194"/>
      <c r="B40" s="268"/>
      <c r="C40" s="217"/>
      <c r="D40" s="203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spans="1:31" ht="15.0" customHeight="1" x14ac:dyDescent="0.15">
      <c r="A41" s="213" t="s">
        <v>56</v>
      </c>
      <c r="B41" s="208">
        <v>8674809.56</v>
      </c>
      <c r="C41" s="214" t="s">
        <v>57</v>
      </c>
      <c r="D41" s="208">
        <v>8674809.56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1:31" ht="20.35" customHeight="1" x14ac:dyDescent="0.15">
      <c r="A42" s="224"/>
      <c r="B42" s="269"/>
      <c r="C42" s="226"/>
      <c r="D42" s="27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</row>
    <row r="43" spans="1:2" ht="11.25" customHeight="1" x14ac:dyDescent="0.15">
      <c r="B43" s="70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36"/>
  <sheetViews>
    <sheetView showGridLines="0" showZeros="0" view="pageBreakPreview" zoomScale="100" topLeftCell="A1" workbookViewId="0">
      <selection activeCell="G14" activeCellId="0" sqref="G14"/>
    </sheetView>
  </sheetViews>
  <sheetFormatPr defaultRowHeight="12.75" customHeight="1" defaultColWidth="9.16680653889974" x14ac:dyDescent="0.15"/>
  <cols>
    <col min="1" max="1" width="4.833333333333333" customWidth="1"/>
    <col min="2" max="3" width="3.6666666666666665" customWidth="1"/>
    <col min="4" max="4" width="9.166666666666666"/>
    <col min="5" max="5" width="38.0" customWidth="1"/>
    <col min="6" max="6" width="17.666666666666668" customWidth="1"/>
    <col min="7" max="7" width="15.5" customWidth="1"/>
    <col min="8" max="8" width="19.0" customWidth="1"/>
    <col min="9" max="15" width="14.833333333333334" customWidth="1"/>
    <col min="16" max="18" width="12.333333333333334" customWidth="1"/>
    <col min="19" max="19" width="16.0" customWidth="1"/>
    <col min="20" max="20" width="17.0" customWidth="1"/>
  </cols>
  <sheetData>
    <row r="1" spans="1:20" ht="19.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65"/>
      <c r="T1" s="36" t="s">
        <v>58</v>
      </c>
    </row>
    <row r="2" spans="1:20" ht="19.5" customHeight="1" x14ac:dyDescent="0.15">
      <c r="A2" s="327" t="s">
        <v>59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</row>
    <row r="3" spans="1:20" ht="19.5" customHeight="1" x14ac:dyDescent="0.15">
      <c r="A3" s="255" t="s">
        <v>5</v>
      </c>
      <c r="B3" s="255"/>
      <c r="C3" s="255"/>
      <c r="D3" s="255"/>
      <c r="E3" s="38"/>
      <c r="F3" s="34"/>
      <c r="G3" s="34"/>
      <c r="H3" s="34"/>
      <c r="I3" s="34"/>
      <c r="J3" s="35"/>
      <c r="K3" s="35"/>
      <c r="L3" s="35"/>
      <c r="M3" s="35"/>
      <c r="N3" s="35"/>
      <c r="O3" s="35"/>
      <c r="P3" s="35"/>
      <c r="Q3" s="35"/>
      <c r="R3" s="35"/>
      <c r="S3" s="67"/>
      <c r="T3" s="40" t="s">
        <v>6</v>
      </c>
    </row>
    <row r="4" spans="1:20" ht="19.5" customHeight="1" x14ac:dyDescent="0.15">
      <c r="A4" s="332" t="s">
        <v>60</v>
      </c>
      <c r="B4" s="331"/>
      <c r="C4" s="331"/>
      <c r="D4" s="331"/>
      <c r="E4" s="330"/>
      <c r="F4" s="337" t="s">
        <v>61</v>
      </c>
      <c r="G4" s="345" t="s">
        <v>62</v>
      </c>
      <c r="H4" s="335" t="s">
        <v>63</v>
      </c>
      <c r="I4" s="334"/>
      <c r="J4" s="333"/>
      <c r="K4" s="337" t="s">
        <v>64</v>
      </c>
      <c r="L4" s="336"/>
      <c r="M4" s="352" t="s">
        <v>65</v>
      </c>
      <c r="N4" s="340" t="s">
        <v>66</v>
      </c>
      <c r="O4" s="339"/>
      <c r="P4" s="339"/>
      <c r="Q4" s="339"/>
      <c r="R4" s="338"/>
      <c r="S4" s="337" t="s">
        <v>67</v>
      </c>
      <c r="T4" s="336" t="s">
        <v>68</v>
      </c>
    </row>
    <row r="5" spans="1:20" ht="19.5" customHeight="1" x14ac:dyDescent="0.15">
      <c r="A5" s="332" t="s">
        <v>69</v>
      </c>
      <c r="B5" s="331"/>
      <c r="C5" s="330"/>
      <c r="D5" s="342" t="s">
        <v>70</v>
      </c>
      <c r="E5" s="343" t="s">
        <v>71</v>
      </c>
      <c r="F5" s="336"/>
      <c r="G5" s="345"/>
      <c r="H5" s="347" t="s">
        <v>63</v>
      </c>
      <c r="I5" s="347" t="s">
        <v>72</v>
      </c>
      <c r="J5" s="347" t="s">
        <v>73</v>
      </c>
      <c r="K5" s="349" t="s">
        <v>74</v>
      </c>
      <c r="L5" s="336" t="s">
        <v>75</v>
      </c>
      <c r="M5" s="351"/>
      <c r="N5" s="353" t="s">
        <v>76</v>
      </c>
      <c r="O5" s="353" t="s">
        <v>77</v>
      </c>
      <c r="P5" s="353" t="s">
        <v>78</v>
      </c>
      <c r="Q5" s="353" t="s">
        <v>79</v>
      </c>
      <c r="R5" s="353" t="s">
        <v>80</v>
      </c>
      <c r="S5" s="336"/>
      <c r="T5" s="336"/>
    </row>
    <row r="6" spans="1:20" ht="30.75" customHeight="1" x14ac:dyDescent="0.15">
      <c r="A6" s="50" t="s">
        <v>81</v>
      </c>
      <c r="B6" s="49" t="s">
        <v>82</v>
      </c>
      <c r="C6" s="51" t="s">
        <v>83</v>
      </c>
      <c r="D6" s="341"/>
      <c r="E6" s="341"/>
      <c r="F6" s="344"/>
      <c r="G6" s="341"/>
      <c r="H6" s="346"/>
      <c r="I6" s="346"/>
      <c r="J6" s="346"/>
      <c r="K6" s="348"/>
      <c r="L6" s="344"/>
      <c r="M6" s="350"/>
      <c r="N6" s="344"/>
      <c r="O6" s="344"/>
      <c r="P6" s="344"/>
      <c r="Q6" s="344"/>
      <c r="R6" s="344"/>
      <c r="S6" s="344"/>
      <c r="T6" s="344"/>
    </row>
    <row r="7" spans="1:20" ht="19.5" customHeight="1" x14ac:dyDescent="0.15">
      <c r="A7" s="104" t="s">
        <v>81</v>
      </c>
      <c r="B7" s="104" t="s">
        <v>82</v>
      </c>
      <c r="C7" s="104" t="s">
        <v>83</v>
      </c>
      <c r="D7" s="104" t="s">
        <v>84</v>
      </c>
      <c r="E7" s="104" t="s">
        <v>85</v>
      </c>
      <c r="F7" s="140" t="s">
        <v>86</v>
      </c>
      <c r="G7" s="140" t="s">
        <v>52</v>
      </c>
      <c r="H7" s="140" t="s">
        <v>87</v>
      </c>
      <c r="I7" s="140" t="s">
        <v>88</v>
      </c>
      <c r="J7" s="140"/>
      <c r="K7" s="140" t="s">
        <v>64</v>
      </c>
      <c r="L7" s="140"/>
      <c r="M7" s="140"/>
      <c r="N7" s="140"/>
      <c r="O7" s="140"/>
      <c r="P7" s="140"/>
      <c r="Q7" s="140"/>
      <c r="R7" s="140"/>
      <c r="S7" s="140"/>
      <c r="T7" s="140"/>
    </row>
    <row r="8" spans="1:20" ht="19.5" customHeight="1" x14ac:dyDescent="0.15">
      <c r="A8" s="104"/>
      <c r="B8" s="104"/>
      <c r="C8" s="104"/>
      <c r="D8" s="104"/>
      <c r="E8" s="104" t="s">
        <v>61</v>
      </c>
      <c r="F8" s="105">
        <v>8674809.56</v>
      </c>
      <c r="G8" s="140"/>
      <c r="H8" s="105">
        <v>8674809.56</v>
      </c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20" ht="19.5" customHeight="1" x14ac:dyDescent="0.15">
      <c r="A9" s="104"/>
      <c r="B9" s="104"/>
      <c r="C9" s="104"/>
      <c r="D9" s="104" t="s">
        <v>89</v>
      </c>
      <c r="E9" s="104" t="s"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20" ht="19.5" customHeight="1" x14ac:dyDescent="0.15">
      <c r="A10" s="246" t="s">
        <v>90</v>
      </c>
      <c r="B10" s="246" t="s">
        <v>91</v>
      </c>
      <c r="C10" s="246" t="s">
        <v>92</v>
      </c>
      <c r="D10" s="246" t="s">
        <v>93</v>
      </c>
      <c r="E10" s="246" t="s">
        <v>94</v>
      </c>
      <c r="F10" s="105">
        <v>1403562.49</v>
      </c>
      <c r="G10" s="152"/>
      <c r="H10" s="105">
        <v>1403562.49</v>
      </c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9.5" customHeight="1" x14ac:dyDescent="0.15">
      <c r="A11" s="246" t="s">
        <v>90</v>
      </c>
      <c r="B11" s="246" t="s">
        <v>95</v>
      </c>
      <c r="C11" s="246" t="s">
        <v>95</v>
      </c>
      <c r="D11" s="246" t="s">
        <v>93</v>
      </c>
      <c r="E11" s="246" t="s">
        <v>96</v>
      </c>
      <c r="F11" s="105">
        <v>327391.36</v>
      </c>
      <c r="G11" s="152"/>
      <c r="H11" s="105">
        <v>327391.36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9.5" customHeight="1" x14ac:dyDescent="0.15">
      <c r="A12" s="246" t="s">
        <v>90</v>
      </c>
      <c r="B12" s="246" t="s">
        <v>95</v>
      </c>
      <c r="C12" s="246" t="s">
        <v>97</v>
      </c>
      <c r="D12" s="246" t="s">
        <v>93</v>
      </c>
      <c r="E12" s="246" t="s">
        <v>98</v>
      </c>
      <c r="F12" s="105">
        <v>163241.92</v>
      </c>
      <c r="G12" s="152"/>
      <c r="H12" s="105">
        <v>163241.92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9.5" customHeight="1" x14ac:dyDescent="0.15">
      <c r="A13" s="246" t="s">
        <v>90</v>
      </c>
      <c r="B13" s="246" t="s">
        <v>99</v>
      </c>
      <c r="C13" s="246" t="s">
        <v>92</v>
      </c>
      <c r="D13" s="246" t="s">
        <v>93</v>
      </c>
      <c r="E13" s="246" t="s">
        <v>100</v>
      </c>
      <c r="F13" s="105">
        <v>302400</v>
      </c>
      <c r="G13" s="152"/>
      <c r="H13" s="105">
        <v>302400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9.5" customHeight="1" x14ac:dyDescent="0.15">
      <c r="A14" s="246" t="s">
        <v>90</v>
      </c>
      <c r="B14" s="246" t="s">
        <v>99</v>
      </c>
      <c r="C14" s="246" t="s">
        <v>91</v>
      </c>
      <c r="D14" s="246" t="s">
        <v>93</v>
      </c>
      <c r="E14" s="246" t="s">
        <v>101</v>
      </c>
      <c r="F14" s="105">
        <v>656508</v>
      </c>
      <c r="G14" s="152"/>
      <c r="H14" s="105">
        <v>656508</v>
      </c>
      <c r="I14" s="152"/>
      <c r="J14" s="152"/>
      <c r="K14" s="152"/>
      <c r="L14" s="152"/>
      <c r="M14" s="152"/>
      <c r="N14" s="182"/>
      <c r="O14" s="152"/>
      <c r="P14" s="152"/>
      <c r="Q14" s="152"/>
      <c r="R14" s="152"/>
      <c r="S14" s="152"/>
      <c r="T14" s="182"/>
    </row>
    <row r="15" spans="1:20" s="108" customFormat="1" ht="19.5" customHeight="1" x14ac:dyDescent="0.15">
      <c r="A15" s="247" t="s">
        <v>90</v>
      </c>
      <c r="B15" s="247" t="s">
        <v>99</v>
      </c>
      <c r="C15" s="247" t="s">
        <v>95</v>
      </c>
      <c r="D15" s="247" t="s">
        <v>93</v>
      </c>
      <c r="E15" s="247" t="s">
        <v>102</v>
      </c>
      <c r="F15" s="248">
        <v>1970920.95</v>
      </c>
      <c r="G15" s="182"/>
      <c r="H15" s="248">
        <v>1970920.95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</row>
    <row r="16" spans="1:20" ht="19.5" customHeight="1" x14ac:dyDescent="0.15">
      <c r="A16" s="246" t="s">
        <v>90</v>
      </c>
      <c r="B16" s="246" t="s">
        <v>99</v>
      </c>
      <c r="C16" s="246" t="s">
        <v>97</v>
      </c>
      <c r="D16" s="246" t="s">
        <v>93</v>
      </c>
      <c r="E16" s="246" t="s">
        <v>103</v>
      </c>
      <c r="F16" s="105">
        <v>210000</v>
      </c>
      <c r="G16" s="152"/>
      <c r="H16" s="105">
        <v>210000</v>
      </c>
      <c r="I16" s="152"/>
      <c r="J16" s="152"/>
      <c r="K16" s="182"/>
      <c r="L16" s="152"/>
      <c r="M16" s="152"/>
      <c r="N16" s="152"/>
      <c r="O16" s="152"/>
      <c r="P16" s="152"/>
      <c r="Q16" s="182"/>
      <c r="R16" s="152"/>
      <c r="S16" s="152"/>
      <c r="T16" s="182"/>
    </row>
    <row r="17" spans="1:20" ht="19.5" customHeight="1" x14ac:dyDescent="0.15">
      <c r="A17" s="246" t="s">
        <v>90</v>
      </c>
      <c r="B17" s="246" t="s">
        <v>99</v>
      </c>
      <c r="C17" s="246" t="s">
        <v>104</v>
      </c>
      <c r="D17" s="246" t="s">
        <v>93</v>
      </c>
      <c r="E17" s="124" t="s">
        <v>105</v>
      </c>
      <c r="F17" s="105">
        <v>600000</v>
      </c>
      <c r="G17" s="182"/>
      <c r="H17" s="105">
        <v>600000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82"/>
    </row>
    <row r="18" spans="1:20" ht="19.5" customHeight="1" x14ac:dyDescent="0.15">
      <c r="A18" s="246" t="s">
        <v>90</v>
      </c>
      <c r="B18" s="246" t="s">
        <v>106</v>
      </c>
      <c r="C18" s="246" t="s">
        <v>107</v>
      </c>
      <c r="D18" s="246" t="s">
        <v>93</v>
      </c>
      <c r="E18" s="246" t="s">
        <v>108</v>
      </c>
      <c r="F18" s="105">
        <v>770448</v>
      </c>
      <c r="G18" s="182"/>
      <c r="H18" s="105">
        <v>770448</v>
      </c>
      <c r="I18" s="152"/>
      <c r="J18" s="152"/>
      <c r="K18" s="152"/>
      <c r="L18" s="182"/>
      <c r="M18" s="152"/>
      <c r="N18" s="152"/>
      <c r="O18" s="152"/>
      <c r="P18" s="152"/>
      <c r="Q18" s="182"/>
      <c r="R18" s="152"/>
      <c r="S18" s="152"/>
      <c r="T18" s="182"/>
    </row>
    <row r="19" spans="1:20" ht="19.5" customHeight="1" x14ac:dyDescent="0.15">
      <c r="A19" s="246" t="s">
        <v>90</v>
      </c>
      <c r="B19" s="246" t="s">
        <v>109</v>
      </c>
      <c r="C19" s="246" t="s">
        <v>92</v>
      </c>
      <c r="D19" s="246" t="s">
        <v>93</v>
      </c>
      <c r="E19" s="246" t="s">
        <v>110</v>
      </c>
      <c r="F19" s="105">
        <v>225436</v>
      </c>
      <c r="G19" s="182"/>
      <c r="H19" s="105">
        <v>225436</v>
      </c>
      <c r="I19" s="182"/>
      <c r="J19" s="182"/>
      <c r="K19" s="152"/>
      <c r="L19" s="182"/>
      <c r="M19" s="152"/>
      <c r="N19" s="152"/>
      <c r="O19" s="152"/>
      <c r="P19" s="152"/>
      <c r="Q19" s="152"/>
      <c r="R19" s="152"/>
      <c r="S19" s="182"/>
      <c r="T19" s="182"/>
    </row>
    <row r="20" spans="1:20" ht="19.5" customHeight="1" x14ac:dyDescent="0.15">
      <c r="A20" s="246" t="s">
        <v>90</v>
      </c>
      <c r="B20" s="246" t="s">
        <v>111</v>
      </c>
      <c r="C20" s="246" t="s">
        <v>92</v>
      </c>
      <c r="D20" s="246" t="s">
        <v>93</v>
      </c>
      <c r="E20" s="246" t="s">
        <v>112</v>
      </c>
      <c r="F20" s="105">
        <v>115318</v>
      </c>
      <c r="G20" s="182"/>
      <c r="H20" s="105">
        <v>115318</v>
      </c>
      <c r="I20" s="182"/>
      <c r="J20" s="182"/>
      <c r="K20" s="152"/>
      <c r="L20" s="152"/>
      <c r="M20" s="152"/>
      <c r="N20" s="182"/>
      <c r="O20" s="152"/>
      <c r="P20" s="152"/>
      <c r="Q20" s="152"/>
      <c r="R20" s="152"/>
      <c r="S20" s="182"/>
      <c r="T20" s="182"/>
    </row>
    <row r="21" spans="1:20" ht="19.5" customHeight="1" x14ac:dyDescent="0.15">
      <c r="A21" s="246" t="s">
        <v>90</v>
      </c>
      <c r="B21" s="246" t="s">
        <v>113</v>
      </c>
      <c r="C21" s="246" t="s">
        <v>91</v>
      </c>
      <c r="D21" s="246" t="s">
        <v>93</v>
      </c>
      <c r="E21" s="246" t="s">
        <v>114</v>
      </c>
      <c r="F21" s="105">
        <v>350600</v>
      </c>
      <c r="G21" s="182"/>
      <c r="H21" s="105">
        <v>350600</v>
      </c>
      <c r="I21" s="182"/>
      <c r="J21" s="182"/>
      <c r="K21" s="152"/>
      <c r="L21" s="152"/>
      <c r="M21" s="182"/>
      <c r="N21" s="182"/>
      <c r="O21" s="182"/>
      <c r="P21" s="152"/>
      <c r="Q21" s="152"/>
      <c r="R21" s="182"/>
      <c r="S21" s="182"/>
      <c r="T21" s="182"/>
    </row>
    <row r="22" spans="1:20" ht="19.5" customHeight="1" x14ac:dyDescent="0.15">
      <c r="A22" s="246" t="s">
        <v>90</v>
      </c>
      <c r="B22" s="246" t="s">
        <v>115</v>
      </c>
      <c r="C22" s="246" t="s">
        <v>91</v>
      </c>
      <c r="D22" s="246" t="s">
        <v>93</v>
      </c>
      <c r="E22" s="246" t="s">
        <v>116</v>
      </c>
      <c r="F22" s="105">
        <v>28800</v>
      </c>
      <c r="G22" s="182"/>
      <c r="H22" s="105">
        <v>28800</v>
      </c>
      <c r="I22" s="182"/>
      <c r="J22" s="182"/>
      <c r="K22" s="182"/>
      <c r="L22" s="152"/>
      <c r="M22" s="182"/>
      <c r="N22" s="182"/>
      <c r="O22" s="182"/>
      <c r="P22" s="182"/>
      <c r="Q22" s="152"/>
      <c r="R22" s="182"/>
      <c r="S22" s="182"/>
      <c r="T22" s="182"/>
    </row>
    <row r="23" spans="1:20" ht="19.5" customHeight="1" x14ac:dyDescent="0.15">
      <c r="A23" s="246" t="s">
        <v>117</v>
      </c>
      <c r="B23" s="246" t="s">
        <v>106</v>
      </c>
      <c r="C23" s="246" t="s">
        <v>92</v>
      </c>
      <c r="D23" s="246" t="s">
        <v>93</v>
      </c>
      <c r="E23" s="246" t="s">
        <v>118</v>
      </c>
      <c r="F23" s="105">
        <v>62572.3</v>
      </c>
      <c r="G23" s="182"/>
      <c r="H23" s="105">
        <v>62572.3</v>
      </c>
      <c r="I23" s="182"/>
      <c r="J23" s="182"/>
      <c r="K23" s="182"/>
      <c r="L23" s="152"/>
      <c r="M23" s="182"/>
      <c r="N23" s="182"/>
      <c r="O23" s="182"/>
      <c r="P23" s="182"/>
      <c r="Q23" s="182"/>
      <c r="R23" s="182"/>
      <c r="S23" s="182"/>
      <c r="T23" s="182"/>
    </row>
    <row r="24" spans="1:20" ht="19.5" customHeight="1" x14ac:dyDescent="0.15">
      <c r="A24" s="246" t="s">
        <v>117</v>
      </c>
      <c r="B24" s="246" t="s">
        <v>106</v>
      </c>
      <c r="C24" s="246" t="s">
        <v>91</v>
      </c>
      <c r="D24" s="246" t="s">
        <v>93</v>
      </c>
      <c r="E24" s="246" t="s">
        <v>119</v>
      </c>
      <c r="F24" s="105">
        <v>80661.42</v>
      </c>
      <c r="G24" s="182"/>
      <c r="H24" s="105">
        <v>80661.42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</row>
    <row r="25" spans="1:20" ht="19.5" customHeight="1" x14ac:dyDescent="0.15">
      <c r="A25" s="246" t="s">
        <v>117</v>
      </c>
      <c r="B25" s="246" t="s">
        <v>106</v>
      </c>
      <c r="C25" s="246" t="s">
        <v>120</v>
      </c>
      <c r="D25" s="246" t="s">
        <v>93</v>
      </c>
      <c r="E25" s="246" t="s">
        <v>121</v>
      </c>
      <c r="F25" s="105">
        <v>85177.76</v>
      </c>
      <c r="G25" s="183"/>
      <c r="H25" s="105">
        <v>85177.76</v>
      </c>
      <c r="I25" s="183"/>
      <c r="J25" s="183"/>
      <c r="K25" s="183"/>
      <c r="L25" s="183"/>
      <c r="M25" s="183"/>
      <c r="N25" s="156"/>
      <c r="O25" s="156"/>
      <c r="P25" s="183"/>
      <c r="Q25" s="183"/>
      <c r="R25" s="183"/>
      <c r="S25" s="183"/>
      <c r="T25" s="183"/>
    </row>
    <row r="26" spans="1:20" ht="19.5" customHeight="1" x14ac:dyDescent="0.15">
      <c r="A26" s="246" t="s">
        <v>122</v>
      </c>
      <c r="B26" s="246" t="s">
        <v>107</v>
      </c>
      <c r="C26" s="246" t="s">
        <v>95</v>
      </c>
      <c r="D26" s="246" t="s">
        <v>93</v>
      </c>
      <c r="E26" s="246" t="s">
        <v>123</v>
      </c>
      <c r="F26" s="105">
        <v>997120</v>
      </c>
      <c r="G26" s="183"/>
      <c r="H26" s="105">
        <v>997120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</row>
    <row r="27" spans="1:20" ht="19.5" customHeight="1" x14ac:dyDescent="0.15">
      <c r="A27" s="246" t="s">
        <v>124</v>
      </c>
      <c r="B27" s="246" t="s">
        <v>91</v>
      </c>
      <c r="C27" s="246" t="s">
        <v>92</v>
      </c>
      <c r="D27" s="246" t="s">
        <v>93</v>
      </c>
      <c r="E27" s="246" t="s">
        <v>125</v>
      </c>
      <c r="F27" s="105">
        <v>324651.36</v>
      </c>
      <c r="G27" s="183"/>
      <c r="H27" s="105">
        <v>324651.36</v>
      </c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</row>
    <row r="28" spans="1:20" ht="19.5" customHeight="1" x14ac:dyDescent="0.15">
      <c r="A28" s="249"/>
      <c r="B28" s="249"/>
      <c r="C28" s="249"/>
      <c r="D28" s="249"/>
      <c r="E28" s="249"/>
      <c r="F28" s="249"/>
      <c r="G28" s="249"/>
      <c r="H28" s="249"/>
      <c r="I28" s="265"/>
      <c r="J28" s="265"/>
      <c r="K28" s="249"/>
      <c r="L28" s="249"/>
      <c r="M28" s="249"/>
      <c r="N28" s="249"/>
      <c r="O28" s="265"/>
      <c r="P28" s="265"/>
      <c r="Q28" s="265"/>
      <c r="R28" s="249"/>
      <c r="S28" s="249"/>
      <c r="T28" s="249"/>
    </row>
    <row r="29" spans="1:20" ht="19.5" customHeight="1" x14ac:dyDescent="0.15">
      <c r="A29" s="249"/>
      <c r="B29" s="249"/>
      <c r="C29" s="249"/>
      <c r="D29" s="249"/>
      <c r="E29" s="249"/>
      <c r="F29" s="249"/>
      <c r="G29" s="249"/>
      <c r="H29" s="249"/>
      <c r="I29" s="265"/>
      <c r="J29" s="265"/>
      <c r="K29" s="249"/>
      <c r="L29" s="249"/>
      <c r="M29" s="249"/>
      <c r="N29" s="249"/>
      <c r="O29" s="265"/>
      <c r="P29" s="265"/>
      <c r="Q29" s="265"/>
      <c r="R29" s="249"/>
      <c r="S29" s="249"/>
      <c r="T29" s="249"/>
    </row>
    <row r="30" spans="1:20" ht="19.5" customHeight="1" x14ac:dyDescent="0.15">
      <c r="A30" s="249"/>
      <c r="B30" s="249"/>
      <c r="C30" s="249"/>
      <c r="D30" s="249"/>
      <c r="E30" s="249"/>
      <c r="F30" s="249"/>
      <c r="G30" s="249"/>
      <c r="H30" s="249"/>
      <c r="I30" s="265"/>
      <c r="J30" s="265"/>
      <c r="K30" s="249"/>
      <c r="L30" s="249"/>
      <c r="M30" s="249"/>
      <c r="N30" s="249"/>
      <c r="O30" s="265"/>
      <c r="P30" s="265"/>
      <c r="Q30" s="265"/>
      <c r="R30" s="249"/>
      <c r="S30" s="249"/>
      <c r="T30" s="249"/>
    </row>
    <row r="31" spans="1:20" ht="19.5" customHeight="1" x14ac:dyDescent="0.15">
      <c r="A31" s="249"/>
      <c r="B31" s="249"/>
      <c r="C31" s="249"/>
      <c r="D31" s="249"/>
      <c r="E31" s="249"/>
      <c r="F31" s="249"/>
      <c r="G31" s="249"/>
      <c r="H31" s="249"/>
      <c r="I31" s="265"/>
      <c r="J31" s="265"/>
      <c r="K31" s="249"/>
      <c r="L31" s="249"/>
      <c r="M31" s="249"/>
      <c r="N31" s="249"/>
      <c r="O31" s="265"/>
      <c r="P31" s="265"/>
      <c r="Q31" s="265"/>
      <c r="R31" s="249"/>
      <c r="S31" s="249"/>
      <c r="T31" s="249"/>
    </row>
    <row r="32" spans="1:20" ht="19.5" customHeight="1" x14ac:dyDescent="0.15">
      <c r="A32" s="249"/>
      <c r="B32" s="249"/>
      <c r="C32" s="249"/>
      <c r="D32" s="249"/>
      <c r="E32" s="249"/>
      <c r="F32" s="249"/>
      <c r="G32" s="249"/>
      <c r="H32" s="249"/>
      <c r="I32" s="265"/>
      <c r="J32" s="265"/>
      <c r="K32" s="249"/>
      <c r="L32" s="249"/>
      <c r="M32" s="249"/>
      <c r="N32" s="249"/>
      <c r="O32" s="265"/>
      <c r="P32" s="265"/>
      <c r="Q32" s="265"/>
      <c r="R32" s="249"/>
      <c r="S32" s="249"/>
      <c r="T32" s="249"/>
    </row>
    <row r="33" spans="1:20" ht="19.5" customHeight="1" x14ac:dyDescent="0.15">
      <c r="A33" s="249"/>
      <c r="B33" s="249"/>
      <c r="C33" s="249"/>
      <c r="D33" s="249"/>
      <c r="E33" s="249"/>
      <c r="F33" s="249"/>
      <c r="G33" s="249"/>
      <c r="H33" s="249"/>
      <c r="I33" s="265"/>
      <c r="J33" s="265"/>
      <c r="K33" s="249"/>
      <c r="L33" s="249"/>
      <c r="M33" s="249"/>
      <c r="N33" s="249"/>
      <c r="O33" s="265"/>
      <c r="P33" s="265"/>
      <c r="Q33" s="265"/>
      <c r="R33" s="249"/>
      <c r="S33" s="249"/>
      <c r="T33" s="249"/>
    </row>
    <row r="34" spans="1:20" ht="19.5" customHeight="1" x14ac:dyDescent="0.15">
      <c r="A34" s="249"/>
      <c r="B34" s="249"/>
      <c r="C34" s="249"/>
      <c r="D34" s="249"/>
      <c r="E34" s="249"/>
      <c r="F34" s="249"/>
      <c r="G34" s="249"/>
      <c r="H34" s="249"/>
      <c r="I34" s="265"/>
      <c r="J34" s="265"/>
      <c r="K34" s="249"/>
      <c r="L34" s="249"/>
      <c r="M34" s="249"/>
      <c r="N34" s="249"/>
      <c r="O34" s="265"/>
      <c r="P34" s="265"/>
      <c r="Q34" s="265"/>
      <c r="R34" s="249"/>
      <c r="S34" s="249"/>
      <c r="T34" s="249"/>
    </row>
    <row r="35" spans="1:20" ht="19.5" customHeight="1" x14ac:dyDescent="0.15">
      <c r="A35" s="249"/>
      <c r="B35" s="249"/>
      <c r="C35" s="249"/>
      <c r="D35" s="249"/>
      <c r="E35" s="249"/>
      <c r="F35" s="249"/>
      <c r="G35" s="249"/>
      <c r="H35" s="249"/>
      <c r="I35" s="265"/>
      <c r="J35" s="265"/>
      <c r="K35" s="249"/>
      <c r="L35" s="249"/>
      <c r="M35" s="249"/>
      <c r="N35" s="249"/>
      <c r="O35" s="265"/>
      <c r="P35" s="265"/>
      <c r="Q35" s="265"/>
      <c r="R35" s="249"/>
      <c r="S35" s="249"/>
      <c r="T35" s="249"/>
    </row>
    <row r="36" spans="1:20" ht="19.5" customHeight="1" x14ac:dyDescent="0.15">
      <c r="A36" s="249"/>
      <c r="B36" s="249"/>
      <c r="C36" s="249"/>
      <c r="D36" s="249"/>
      <c r="E36" s="249"/>
      <c r="F36" s="249"/>
      <c r="G36" s="249"/>
      <c r="H36" s="249"/>
      <c r="I36" s="265"/>
      <c r="J36" s="265"/>
      <c r="K36" s="249"/>
      <c r="L36" s="249"/>
      <c r="M36" s="249"/>
      <c r="N36" s="249"/>
      <c r="O36" s="265"/>
      <c r="P36" s="265"/>
      <c r="Q36" s="265"/>
      <c r="R36" s="249"/>
      <c r="S36" s="249"/>
      <c r="T36" s="249"/>
    </row>
  </sheetData>
  <sheetProtection formatCells="0" formatColumns="0" formatRows="0" insertColumns="0" insertRow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60" orientation="landscape" fitToHeight="100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9"/>
  <sheetViews>
    <sheetView showGridLines="0" showZeros="0" view="pageBreakPreview" zoomScale="100" topLeftCell="A1" workbookViewId="0">
      <selection activeCell="I17" activeCellId="0" sqref="I17"/>
    </sheetView>
  </sheetViews>
  <sheetFormatPr defaultRowHeight="12.75" customHeight="1" defaultColWidth="9.16680653889974" x14ac:dyDescent="0.15"/>
  <cols>
    <col min="1" max="1" width="5.0" customWidth="1"/>
    <col min="2" max="3" width="3.6666666666666665" customWidth="1"/>
    <col min="4" max="4" width="10.166666666666666" customWidth="1"/>
    <col min="5" max="5" width="50.833333333333336" customWidth="1"/>
    <col min="6" max="6" width="19.5" customWidth="1"/>
    <col min="7" max="7" width="19.666666666666668" customWidth="1"/>
    <col min="8" max="8" width="16.833333333333332" customWidth="1"/>
    <col min="9" max="10" width="14.5" customWidth="1"/>
    <col min="11" max="12" width="10.666666666666666" customWidth="1"/>
  </cols>
  <sheetData>
    <row r="1" spans="1:10" ht="19.5" customHeight="1" x14ac:dyDescent="0.15">
      <c r="A1" s="73"/>
      <c r="B1" s="228"/>
      <c r="C1" s="228"/>
      <c r="D1" s="228"/>
      <c r="E1" s="228"/>
      <c r="F1" s="228"/>
      <c r="G1" s="228"/>
      <c r="H1" s="228"/>
      <c r="I1" s="228"/>
      <c r="J1" s="250" t="s">
        <v>126</v>
      </c>
    </row>
    <row r="2" spans="1:10" ht="19.5" customHeight="1" x14ac:dyDescent="0.15">
      <c r="A2" s="327" t="s">
        <v>127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12" ht="19.5" customHeight="1" x14ac:dyDescent="0.15">
      <c r="A3" s="185" t="s">
        <v>5</v>
      </c>
      <c r="B3" s="186"/>
      <c r="C3" s="186"/>
      <c r="D3" s="186"/>
      <c r="E3" s="186"/>
      <c r="F3" s="228"/>
      <c r="G3" s="228"/>
      <c r="H3" s="228"/>
      <c r="I3" s="228"/>
      <c r="J3" s="40" t="s">
        <v>6</v>
      </c>
      <c r="K3" s="67"/>
      <c r="L3" s="67"/>
    </row>
    <row r="4" spans="1:12" ht="19.5" customHeight="1" x14ac:dyDescent="0.15">
      <c r="A4" s="329" t="s">
        <v>60</v>
      </c>
      <c r="B4" s="354"/>
      <c r="C4" s="354"/>
      <c r="D4" s="354"/>
      <c r="E4" s="328"/>
      <c r="F4" s="361" t="s">
        <v>61</v>
      </c>
      <c r="G4" s="360" t="s">
        <v>128</v>
      </c>
      <c r="H4" s="363" t="s">
        <v>129</v>
      </c>
      <c r="I4" s="363" t="s">
        <v>130</v>
      </c>
      <c r="J4" s="355" t="s">
        <v>131</v>
      </c>
      <c r="K4" s="67"/>
      <c r="L4" s="67"/>
    </row>
    <row r="5" spans="1:12" ht="19.5" customHeight="1" x14ac:dyDescent="0.15">
      <c r="A5" s="329" t="s">
        <v>69</v>
      </c>
      <c r="B5" s="354"/>
      <c r="C5" s="328"/>
      <c r="D5" s="356" t="s">
        <v>70</v>
      </c>
      <c r="E5" s="358" t="s">
        <v>132</v>
      </c>
      <c r="F5" s="360"/>
      <c r="G5" s="360"/>
      <c r="H5" s="363"/>
      <c r="I5" s="363"/>
      <c r="J5" s="355"/>
      <c r="K5" s="67"/>
      <c r="L5" s="67"/>
    </row>
    <row r="6" spans="1:12" ht="15.0" customHeight="1" x14ac:dyDescent="0.15">
      <c r="A6" s="234" t="s">
        <v>81</v>
      </c>
      <c r="B6" s="234" t="s">
        <v>82</v>
      </c>
      <c r="C6" s="235" t="s">
        <v>83</v>
      </c>
      <c r="D6" s="355"/>
      <c r="E6" s="357"/>
      <c r="F6" s="359"/>
      <c r="G6" s="359"/>
      <c r="H6" s="362"/>
      <c r="I6" s="362"/>
      <c r="J6" s="364"/>
      <c r="K6" s="67"/>
      <c r="L6" s="67"/>
    </row>
    <row r="7" spans="1:12" ht="29.1" customHeight="1" x14ac:dyDescent="0.15">
      <c r="A7" s="240" t="s">
        <v>81</v>
      </c>
      <c r="B7" s="240" t="s">
        <v>82</v>
      </c>
      <c r="C7" s="240" t="s">
        <v>83</v>
      </c>
      <c r="D7" s="241" t="s">
        <v>84</v>
      </c>
      <c r="E7" s="241" t="s">
        <v>85</v>
      </c>
      <c r="F7" s="242">
        <f>SUM(G7:J7)</f>
        <v>0</v>
      </c>
      <c r="G7" s="243" t="s">
        <v>133</v>
      </c>
      <c r="H7" s="243" t="s">
        <v>134</v>
      </c>
      <c r="I7" s="243"/>
      <c r="J7" s="252"/>
      <c r="K7" s="13"/>
      <c r="L7" s="13"/>
    </row>
    <row r="8" spans="1:12" ht="18.0" customHeight="1" x14ac:dyDescent="0.15">
      <c r="A8" s="240"/>
      <c r="B8" s="240"/>
      <c r="C8" s="240"/>
      <c r="D8" s="147"/>
      <c r="E8" s="148" t="s">
        <v>61</v>
      </c>
      <c r="F8" s="244">
        <f>F10+F11+F12+F13+F14+F15+F16+F17+F18+F19+F20+F21+F22+F23+F24+F25+F26+F27</f>
        <v>8674809.559999999</v>
      </c>
      <c r="G8" s="245">
        <f>G10+G11+G12+G15+G23+G24+G25+G27</f>
        <v>3968169.7199999993</v>
      </c>
      <c r="H8" s="244">
        <f>H13+H14+H15+H16+H17+H18+H19+H20+H21+H22+H26</f>
        <v>4706639.84</v>
      </c>
      <c r="I8" s="253"/>
      <c r="J8" s="253"/>
      <c r="K8" s="13"/>
      <c r="L8" s="13"/>
    </row>
    <row r="9" spans="1:12" ht="18.0" customHeight="1" x14ac:dyDescent="0.15">
      <c r="A9" s="240"/>
      <c r="B9" s="240"/>
      <c r="C9" s="246"/>
      <c r="D9" s="104" t="s">
        <v>89</v>
      </c>
      <c r="E9" s="104" t="s">
        <v>0</v>
      </c>
      <c r="F9" s="205"/>
      <c r="G9" s="205"/>
      <c r="H9" s="205"/>
      <c r="I9" s="205"/>
      <c r="J9" s="205"/>
      <c r="K9" s="13"/>
      <c r="L9" s="13"/>
    </row>
    <row r="10" spans="1:12" ht="19.5" customHeight="1" x14ac:dyDescent="0.15">
      <c r="A10" s="246" t="s">
        <v>90</v>
      </c>
      <c r="B10" s="246" t="s">
        <v>91</v>
      </c>
      <c r="C10" s="246" t="s">
        <v>92</v>
      </c>
      <c r="D10" s="246" t="s">
        <v>93</v>
      </c>
      <c r="E10" s="246" t="s">
        <v>94</v>
      </c>
      <c r="F10" s="105">
        <v>1403562.49</v>
      </c>
      <c r="G10" s="105">
        <v>1403562.49</v>
      </c>
      <c r="H10" s="105"/>
      <c r="I10" s="106"/>
      <c r="J10" s="106"/>
      <c r="K10" s="71"/>
      <c r="L10" s="71"/>
    </row>
    <row r="11" spans="1:12" ht="19.5" customHeight="1" x14ac:dyDescent="0.15">
      <c r="A11" s="246" t="s">
        <v>90</v>
      </c>
      <c r="B11" s="246" t="s">
        <v>95</v>
      </c>
      <c r="C11" s="246" t="s">
        <v>95</v>
      </c>
      <c r="D11" s="246" t="s">
        <v>93</v>
      </c>
      <c r="E11" s="246" t="s">
        <v>96</v>
      </c>
      <c r="F11" s="105">
        <v>327391.36</v>
      </c>
      <c r="G11" s="105">
        <v>327391.36</v>
      </c>
      <c r="H11" s="106"/>
      <c r="I11" s="106"/>
      <c r="J11" s="106"/>
      <c r="K11" s="71"/>
      <c r="L11" s="71"/>
    </row>
    <row r="12" spans="1:12" ht="19.5" customHeight="1" x14ac:dyDescent="0.15">
      <c r="A12" s="246" t="s">
        <v>90</v>
      </c>
      <c r="B12" s="246" t="s">
        <v>95</v>
      </c>
      <c r="C12" s="246" t="s">
        <v>97</v>
      </c>
      <c r="D12" s="246" t="s">
        <v>93</v>
      </c>
      <c r="E12" s="246" t="s">
        <v>98</v>
      </c>
      <c r="F12" s="105">
        <v>163241.92</v>
      </c>
      <c r="G12" s="105">
        <v>163241.92</v>
      </c>
      <c r="H12" s="106"/>
      <c r="I12" s="106"/>
      <c r="J12" s="106"/>
      <c r="K12" s="71"/>
      <c r="L12" s="71"/>
    </row>
    <row r="13" spans="1:12" ht="19.5" customHeight="1" x14ac:dyDescent="0.15">
      <c r="A13" s="246" t="s">
        <v>90</v>
      </c>
      <c r="B13" s="246" t="s">
        <v>99</v>
      </c>
      <c r="C13" s="246" t="s">
        <v>92</v>
      </c>
      <c r="D13" s="246" t="s">
        <v>93</v>
      </c>
      <c r="E13" s="246" t="s">
        <v>100</v>
      </c>
      <c r="F13" s="105">
        <v>302400</v>
      </c>
      <c r="G13" s="106"/>
      <c r="H13" s="105">
        <v>302400</v>
      </c>
      <c r="I13" s="106"/>
      <c r="J13" s="106"/>
      <c r="K13" s="119"/>
      <c r="L13" s="119"/>
    </row>
    <row r="14" spans="1:12" ht="19.5" customHeight="1" x14ac:dyDescent="0.15">
      <c r="A14" s="246" t="s">
        <v>90</v>
      </c>
      <c r="B14" s="246" t="s">
        <v>99</v>
      </c>
      <c r="C14" s="246" t="s">
        <v>91</v>
      </c>
      <c r="D14" s="246" t="s">
        <v>93</v>
      </c>
      <c r="E14" s="246" t="s">
        <v>101</v>
      </c>
      <c r="F14" s="105">
        <v>656508</v>
      </c>
      <c r="G14" s="106"/>
      <c r="H14" s="105">
        <v>656508</v>
      </c>
      <c r="I14" s="106"/>
      <c r="J14" s="106"/>
      <c r="K14" s="119"/>
      <c r="L14" s="119"/>
    </row>
    <row r="15" spans="1:12" s="108" customFormat="1" ht="19.5" customHeight="1" x14ac:dyDescent="0.15">
      <c r="A15" s="247" t="s">
        <v>90</v>
      </c>
      <c r="B15" s="247" t="s">
        <v>99</v>
      </c>
      <c r="C15" s="247" t="s">
        <v>95</v>
      </c>
      <c r="D15" s="247" t="s">
        <v>93</v>
      </c>
      <c r="E15" s="247" t="s">
        <v>102</v>
      </c>
      <c r="F15" s="248">
        <v>1970920.95</v>
      </c>
      <c r="G15" s="248">
        <v>1520911.11</v>
      </c>
      <c r="H15" s="248">
        <v>450009.84</v>
      </c>
      <c r="I15" s="254"/>
      <c r="J15" s="254"/>
      <c r="K15" s="71"/>
      <c r="L15" s="71"/>
    </row>
    <row r="16" spans="1:12" ht="19.5" customHeight="1" x14ac:dyDescent="0.15">
      <c r="A16" s="246" t="s">
        <v>90</v>
      </c>
      <c r="B16" s="246" t="s">
        <v>99</v>
      </c>
      <c r="C16" s="246" t="s">
        <v>97</v>
      </c>
      <c r="D16" s="246" t="s">
        <v>93</v>
      </c>
      <c r="E16" s="246" t="s">
        <v>103</v>
      </c>
      <c r="F16" s="105">
        <v>210000</v>
      </c>
      <c r="G16" s="106"/>
      <c r="H16" s="105">
        <v>210000</v>
      </c>
      <c r="I16" s="106"/>
      <c r="J16" s="106"/>
      <c r="K16" s="119"/>
      <c r="L16" s="119"/>
    </row>
    <row r="17" spans="1:12" ht="19.5" customHeight="1" x14ac:dyDescent="0.15">
      <c r="A17" s="246" t="s">
        <v>90</v>
      </c>
      <c r="B17" s="246" t="s">
        <v>99</v>
      </c>
      <c r="C17" s="246" t="s">
        <v>104</v>
      </c>
      <c r="D17" s="246" t="s">
        <v>93</v>
      </c>
      <c r="E17" s="124" t="s">
        <v>105</v>
      </c>
      <c r="F17" s="105">
        <v>600000</v>
      </c>
      <c r="G17" s="106"/>
      <c r="H17" s="105">
        <v>600000</v>
      </c>
      <c r="I17" s="106"/>
      <c r="J17" s="106"/>
      <c r="K17" s="119"/>
      <c r="L17" s="119"/>
    </row>
    <row r="18" spans="1:12" ht="19.5" customHeight="1" x14ac:dyDescent="0.15">
      <c r="A18" s="246" t="s">
        <v>90</v>
      </c>
      <c r="B18" s="246" t="s">
        <v>106</v>
      </c>
      <c r="C18" s="246" t="s">
        <v>107</v>
      </c>
      <c r="D18" s="246" t="s">
        <v>93</v>
      </c>
      <c r="E18" s="246" t="s">
        <v>108</v>
      </c>
      <c r="F18" s="105">
        <v>770448</v>
      </c>
      <c r="G18" s="106"/>
      <c r="H18" s="105">
        <v>770448</v>
      </c>
      <c r="I18" s="106"/>
      <c r="J18" s="106"/>
      <c r="K18" s="119"/>
      <c r="L18" s="119"/>
    </row>
    <row r="19" spans="1:12" ht="19.5" customHeight="1" x14ac:dyDescent="0.15">
      <c r="A19" s="246" t="s">
        <v>90</v>
      </c>
      <c r="B19" s="246" t="s">
        <v>109</v>
      </c>
      <c r="C19" s="246" t="s">
        <v>92</v>
      </c>
      <c r="D19" s="246" t="s">
        <v>93</v>
      </c>
      <c r="E19" s="246" t="s">
        <v>110</v>
      </c>
      <c r="F19" s="105">
        <v>225436</v>
      </c>
      <c r="G19" s="106"/>
      <c r="H19" s="105">
        <v>225436</v>
      </c>
      <c r="I19" s="254"/>
      <c r="J19" s="254"/>
      <c r="K19" s="71"/>
      <c r="L19" s="71"/>
    </row>
    <row r="20" spans="1:12" ht="19.5" customHeight="1" x14ac:dyDescent="0.15">
      <c r="A20" s="246" t="s">
        <v>90</v>
      </c>
      <c r="B20" s="246" t="s">
        <v>111</v>
      </c>
      <c r="C20" s="246" t="s">
        <v>92</v>
      </c>
      <c r="D20" s="246" t="s">
        <v>93</v>
      </c>
      <c r="E20" s="246" t="s">
        <v>112</v>
      </c>
      <c r="F20" s="105">
        <v>115318</v>
      </c>
      <c r="G20" s="106"/>
      <c r="H20" s="105">
        <v>115318</v>
      </c>
      <c r="I20" s="254"/>
      <c r="J20" s="254"/>
      <c r="K20" s="71"/>
      <c r="L20" s="71"/>
    </row>
    <row r="21" spans="1:12" ht="19.5" customHeight="1" x14ac:dyDescent="0.15">
      <c r="A21" s="246" t="s">
        <v>90</v>
      </c>
      <c r="B21" s="246" t="s">
        <v>113</v>
      </c>
      <c r="C21" s="246" t="s">
        <v>91</v>
      </c>
      <c r="D21" s="246" t="s">
        <v>93</v>
      </c>
      <c r="E21" s="246" t="s">
        <v>114</v>
      </c>
      <c r="F21" s="105">
        <v>350600</v>
      </c>
      <c r="G21" s="106"/>
      <c r="H21" s="105">
        <v>350600</v>
      </c>
      <c r="I21" s="254"/>
      <c r="J21" s="254"/>
      <c r="K21" s="71"/>
      <c r="L21" s="71"/>
    </row>
    <row r="22" spans="1:12" ht="19.5" customHeight="1" x14ac:dyDescent="0.15">
      <c r="A22" s="246" t="s">
        <v>90</v>
      </c>
      <c r="B22" s="246" t="s">
        <v>115</v>
      </c>
      <c r="C22" s="246" t="s">
        <v>91</v>
      </c>
      <c r="D22" s="246" t="s">
        <v>93</v>
      </c>
      <c r="E22" s="246" t="s">
        <v>116</v>
      </c>
      <c r="F22" s="105">
        <v>28800</v>
      </c>
      <c r="G22" s="156"/>
      <c r="H22" s="105">
        <v>28800</v>
      </c>
      <c r="I22" s="183"/>
      <c r="J22" s="183"/>
      <c r="K22" s="70"/>
      <c r="L22" s="70"/>
    </row>
    <row r="23" spans="1:12" ht="19.5" customHeight="1" x14ac:dyDescent="0.15">
      <c r="A23" s="246" t="s">
        <v>117</v>
      </c>
      <c r="B23" s="246" t="s">
        <v>106</v>
      </c>
      <c r="C23" s="246" t="s">
        <v>92</v>
      </c>
      <c r="D23" s="246" t="s">
        <v>93</v>
      </c>
      <c r="E23" s="246" t="s">
        <v>118</v>
      </c>
      <c r="F23" s="105">
        <v>62572.3</v>
      </c>
      <c r="G23" s="105">
        <v>62572.3</v>
      </c>
      <c r="H23" s="156"/>
      <c r="I23" s="183"/>
      <c r="J23" s="183"/>
      <c r="K23" s="70"/>
      <c r="L23" s="70"/>
    </row>
    <row r="24" spans="1:12" ht="19.5" customHeight="1" x14ac:dyDescent="0.15">
      <c r="A24" s="246" t="s">
        <v>117</v>
      </c>
      <c r="B24" s="246" t="s">
        <v>106</v>
      </c>
      <c r="C24" s="246" t="s">
        <v>91</v>
      </c>
      <c r="D24" s="246" t="s">
        <v>93</v>
      </c>
      <c r="E24" s="246" t="s">
        <v>119</v>
      </c>
      <c r="F24" s="105">
        <v>80661.42</v>
      </c>
      <c r="G24" s="105">
        <v>80661.42</v>
      </c>
      <c r="H24" s="156"/>
      <c r="I24" s="183"/>
      <c r="J24" s="183"/>
      <c r="K24" s="70"/>
      <c r="L24" s="70"/>
    </row>
    <row r="25" spans="1:12" ht="19.5" customHeight="1" x14ac:dyDescent="0.15">
      <c r="A25" s="246" t="s">
        <v>117</v>
      </c>
      <c r="B25" s="246" t="s">
        <v>106</v>
      </c>
      <c r="C25" s="246" t="s">
        <v>120</v>
      </c>
      <c r="D25" s="246" t="s">
        <v>93</v>
      </c>
      <c r="E25" s="246" t="s">
        <v>121</v>
      </c>
      <c r="F25" s="105">
        <v>85177.76</v>
      </c>
      <c r="G25" s="105">
        <v>85177.76</v>
      </c>
      <c r="H25" s="156"/>
      <c r="I25" s="183"/>
      <c r="J25" s="183"/>
      <c r="K25" s="70"/>
      <c r="L25" s="70"/>
    </row>
    <row r="26" spans="1:12" ht="19.5" customHeight="1" x14ac:dyDescent="0.15">
      <c r="A26" s="246" t="s">
        <v>122</v>
      </c>
      <c r="B26" s="246" t="s">
        <v>107</v>
      </c>
      <c r="C26" s="246" t="s">
        <v>95</v>
      </c>
      <c r="D26" s="246" t="s">
        <v>93</v>
      </c>
      <c r="E26" s="246" t="s">
        <v>123</v>
      </c>
      <c r="F26" s="105">
        <v>997120</v>
      </c>
      <c r="G26" s="156"/>
      <c r="H26" s="105">
        <v>997120</v>
      </c>
      <c r="I26" s="183"/>
      <c r="J26" s="183"/>
      <c r="K26" s="70"/>
      <c r="L26" s="70"/>
    </row>
    <row r="27" spans="1:12" ht="19.5" customHeight="1" x14ac:dyDescent="0.15">
      <c r="A27" s="246" t="s">
        <v>124</v>
      </c>
      <c r="B27" s="246" t="s">
        <v>91</v>
      </c>
      <c r="C27" s="246" t="s">
        <v>92</v>
      </c>
      <c r="D27" s="246" t="s">
        <v>93</v>
      </c>
      <c r="E27" s="246" t="s">
        <v>125</v>
      </c>
      <c r="F27" s="105">
        <v>324651.36</v>
      </c>
      <c r="G27" s="105">
        <v>324651.36</v>
      </c>
      <c r="H27" s="156"/>
      <c r="I27" s="183"/>
      <c r="J27" s="183"/>
      <c r="K27" s="70"/>
      <c r="L27" s="70"/>
    </row>
    <row r="28" spans="1:12" ht="19.5" customHeight="1" x14ac:dyDescent="0.15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70"/>
      <c r="L28" s="70"/>
    </row>
    <row r="29" spans="1:12" ht="19.5" customHeight="1" x14ac:dyDescent="0.15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70"/>
      <c r="L29" s="70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94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S39"/>
  <sheetViews>
    <sheetView showGridLines="0" showZeros="0" view="pageBreakPreview" zoomScale="100" topLeftCell="A1" workbookViewId="0">
      <selection activeCell="F10" activeCellId="0" sqref="F10"/>
    </sheetView>
  </sheetViews>
  <sheetFormatPr defaultRowHeight="20.25" customHeight="1" defaultColWidth="9.16680653889974" x14ac:dyDescent="0.15"/>
  <cols>
    <col min="1" max="1" width="31.5" customWidth="1"/>
    <col min="2" max="2" width="24.833333333333332" customWidth="1"/>
    <col min="3" max="3" width="31.5" customWidth="1"/>
    <col min="4" max="4" width="24.166666666666668" customWidth="1"/>
    <col min="5" max="8" width="19.833333333333332" customWidth="1"/>
    <col min="9" max="34" width="8.666666666666666" customWidth="1"/>
    <col min="35" max="35" width="8.333333333333334" customWidth="1"/>
    <col min="36" max="38" width="9.166666666666666"/>
    <col min="39" max="41" width="8.333333333333334" customWidth="1"/>
    <col min="42" max="253" width="10.666666666666666" customWidth="1"/>
  </cols>
  <sheetData>
    <row r="1" spans="1:34" ht="16.35" customHeight="1" x14ac:dyDescent="0.15">
      <c r="A1" s="160"/>
      <c r="B1" s="160"/>
      <c r="C1" s="160"/>
      <c r="D1" s="160"/>
      <c r="E1" s="160"/>
      <c r="F1" s="160"/>
      <c r="G1" s="160"/>
      <c r="H1" s="40" t="s">
        <v>135</v>
      </c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spans="1:34" ht="20.35" customHeight="1" x14ac:dyDescent="0.15">
      <c r="A2" s="327" t="s">
        <v>136</v>
      </c>
      <c r="B2" s="327"/>
      <c r="C2" s="327"/>
      <c r="D2" s="327"/>
      <c r="E2" s="327"/>
      <c r="F2" s="327"/>
      <c r="G2" s="327"/>
      <c r="H2" s="3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4" ht="20.35" customHeight="1" x14ac:dyDescent="0.15">
      <c r="A3" s="185" t="s">
        <v>5</v>
      </c>
      <c r="B3" s="186"/>
      <c r="C3" s="73"/>
      <c r="D3" s="73"/>
      <c r="E3" s="73"/>
      <c r="F3" s="73"/>
      <c r="G3" s="73"/>
      <c r="H3" s="40" t="s">
        <v>6</v>
      </c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4" ht="20.35" customHeight="1" x14ac:dyDescent="0.15">
      <c r="A4" s="329" t="s">
        <v>7</v>
      </c>
      <c r="B4" s="328"/>
      <c r="C4" s="329" t="s">
        <v>8</v>
      </c>
      <c r="D4" s="354"/>
      <c r="E4" s="354"/>
      <c r="F4" s="354"/>
      <c r="G4" s="354"/>
      <c r="H4" s="328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</row>
    <row r="5" spans="1:34" ht="34.5" customHeight="1" x14ac:dyDescent="0.15">
      <c r="A5" s="190" t="s">
        <v>9</v>
      </c>
      <c r="B5" s="191" t="s">
        <v>10</v>
      </c>
      <c r="C5" s="190" t="s">
        <v>9</v>
      </c>
      <c r="D5" s="191" t="s">
        <v>61</v>
      </c>
      <c r="E5" s="191" t="s">
        <v>137</v>
      </c>
      <c r="F5" s="192" t="s">
        <v>138</v>
      </c>
      <c r="G5" s="191" t="s">
        <v>139</v>
      </c>
      <c r="H5" s="193" t="s">
        <v>140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</row>
    <row r="6" spans="1:34" ht="20.35" customHeight="1" x14ac:dyDescent="0.15">
      <c r="A6" s="194" t="s">
        <v>141</v>
      </c>
      <c r="B6" s="195">
        <f>SUM(B7:B9)</f>
        <v>0</v>
      </c>
      <c r="C6" s="196" t="s">
        <v>142</v>
      </c>
      <c r="D6" s="105">
        <v>8674809.56</v>
      </c>
      <c r="E6" s="105">
        <v>8674809.56</v>
      </c>
      <c r="F6" s="197">
        <f>SUM(F7:F36)</f>
        <v>0</v>
      </c>
      <c r="G6" s="198">
        <f>SUM(G7:G36)</f>
        <v>0</v>
      </c>
      <c r="H6" s="198">
        <f>SUM(H7:H36)</f>
        <v>0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</row>
    <row r="7" spans="1:34" ht="20.35" customHeight="1" x14ac:dyDescent="0.15">
      <c r="A7" s="194" t="s">
        <v>143</v>
      </c>
      <c r="B7" s="198" t="s">
        <v>87</v>
      </c>
      <c r="C7" s="196" t="s">
        <v>144</v>
      </c>
      <c r="D7" s="199">
        <f>SUM(E7:H7)</f>
        <v>0</v>
      </c>
      <c r="E7" s="200"/>
      <c r="F7" s="198"/>
      <c r="G7" s="201"/>
      <c r="H7" s="198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</row>
    <row r="8" spans="1:34" ht="20.35" customHeight="1" x14ac:dyDescent="0.15">
      <c r="A8" s="194" t="s">
        <v>145</v>
      </c>
      <c r="B8" s="202" t="s">
        <v>88</v>
      </c>
      <c r="C8" s="196" t="s">
        <v>146</v>
      </c>
      <c r="D8" s="203">
        <f>SUM(E8:H8)</f>
        <v>0</v>
      </c>
      <c r="E8" s="202"/>
      <c r="F8" s="202"/>
      <c r="G8" s="201"/>
      <c r="H8" s="202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</row>
    <row r="9" spans="1:34" ht="20.35" customHeight="1" x14ac:dyDescent="0.15">
      <c r="A9" s="194" t="s">
        <v>147</v>
      </c>
      <c r="B9" s="204"/>
      <c r="C9" s="196" t="s">
        <v>148</v>
      </c>
      <c r="D9" s="203">
        <f>SUM(E9:H9)</f>
        <v>0</v>
      </c>
      <c r="E9" s="202"/>
      <c r="F9" s="202"/>
      <c r="G9" s="201"/>
      <c r="H9" s="202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</row>
    <row r="10" spans="1:34" ht="20.35" customHeight="1" x14ac:dyDescent="0.15">
      <c r="A10" s="194" t="s">
        <v>149</v>
      </c>
      <c r="B10" s="200">
        <f>SUM(B11:B14)</f>
        <v>0</v>
      </c>
      <c r="C10" s="196" t="s">
        <v>150</v>
      </c>
      <c r="D10" s="203">
        <f>SUM(E10:H10)</f>
        <v>0</v>
      </c>
      <c r="E10" s="202"/>
      <c r="F10" s="202"/>
      <c r="G10" s="201"/>
      <c r="H10" s="202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</row>
    <row r="11" spans="1:34" ht="20.35" customHeight="1" x14ac:dyDescent="0.15">
      <c r="A11" s="194" t="s">
        <v>143</v>
      </c>
      <c r="B11" s="202" t="s">
        <v>151</v>
      </c>
      <c r="C11" s="196" t="s">
        <v>152</v>
      </c>
      <c r="D11" s="203">
        <f>SUM(E11:H11)</f>
        <v>0</v>
      </c>
      <c r="E11" s="202"/>
      <c r="F11" s="202"/>
      <c r="G11" s="201"/>
      <c r="H11" s="202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</row>
    <row r="12" spans="1:34" ht="20.35" customHeight="1" x14ac:dyDescent="0.15">
      <c r="A12" s="194" t="s">
        <v>145</v>
      </c>
      <c r="B12" s="202" t="s">
        <v>153</v>
      </c>
      <c r="C12" s="196" t="s">
        <v>154</v>
      </c>
      <c r="D12" s="203">
        <f>SUM(E12:H12)</f>
        <v>0</v>
      </c>
      <c r="E12" s="202"/>
      <c r="F12" s="202"/>
      <c r="G12" s="201"/>
      <c r="H12" s="202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</row>
    <row r="13" spans="1:34" ht="20.35" customHeight="1" x14ac:dyDescent="0.15">
      <c r="A13" s="194" t="s">
        <v>147</v>
      </c>
      <c r="B13" s="202"/>
      <c r="C13" s="196" t="s">
        <v>155</v>
      </c>
      <c r="D13" s="198">
        <f>SUM(E13:H13)</f>
        <v>0</v>
      </c>
      <c r="E13" s="202"/>
      <c r="F13" s="202"/>
      <c r="G13" s="201"/>
      <c r="H13" s="202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</row>
    <row r="14" spans="1:34" ht="20.35" customHeight="1" x14ac:dyDescent="0.15">
      <c r="A14" s="194" t="s">
        <v>156</v>
      </c>
      <c r="B14" s="204"/>
      <c r="C14" s="196" t="s">
        <v>157</v>
      </c>
      <c r="D14" s="105">
        <v>7124626.72</v>
      </c>
      <c r="E14" s="105">
        <v>7124626.72</v>
      </c>
      <c r="F14" s="205"/>
      <c r="G14" s="201"/>
      <c r="H14" s="202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</row>
    <row r="15" spans="1:34" ht="20.35" customHeight="1" x14ac:dyDescent="0.15">
      <c r="A15" s="206"/>
      <c r="B15" s="207"/>
      <c r="C15" s="196" t="s">
        <v>158</v>
      </c>
      <c r="D15" s="205">
        <f>SUM(E15:H15)</f>
        <v>0</v>
      </c>
      <c r="E15" s="205"/>
      <c r="F15" s="205"/>
      <c r="G15" s="201"/>
      <c r="H15" s="202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</row>
    <row r="16" spans="1:34" ht="20.35" customHeight="1" x14ac:dyDescent="0.15">
      <c r="A16" s="206"/>
      <c r="B16" s="204"/>
      <c r="C16" s="196" t="s">
        <v>159</v>
      </c>
      <c r="D16" s="105">
        <v>228411.48</v>
      </c>
      <c r="E16" s="105">
        <v>228411.48</v>
      </c>
      <c r="F16" s="205"/>
      <c r="G16" s="201"/>
      <c r="H16" s="202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</row>
    <row r="17" spans="1:34" ht="20.35" customHeight="1" x14ac:dyDescent="0.15">
      <c r="A17" s="206"/>
      <c r="B17" s="204"/>
      <c r="C17" s="196" t="s">
        <v>160</v>
      </c>
      <c r="D17" s="205">
        <f>SUM(E17:H17)</f>
        <v>0</v>
      </c>
      <c r="E17" s="205"/>
      <c r="F17" s="205"/>
      <c r="G17" s="201"/>
      <c r="H17" s="202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</row>
    <row r="18" spans="1:34" ht="20.35" customHeight="1" x14ac:dyDescent="0.15">
      <c r="A18" s="206"/>
      <c r="B18" s="204"/>
      <c r="C18" s="196" t="s">
        <v>161</v>
      </c>
      <c r="D18" s="205">
        <f>SUM(E18:H18)</f>
        <v>0</v>
      </c>
      <c r="E18" s="205"/>
      <c r="F18" s="205"/>
      <c r="G18" s="201"/>
      <c r="H18" s="202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</row>
    <row r="19" spans="1:34" ht="20.35" customHeight="1" x14ac:dyDescent="0.15">
      <c r="A19" s="206"/>
      <c r="B19" s="204"/>
      <c r="C19" s="196" t="s">
        <v>162</v>
      </c>
      <c r="D19" s="208">
        <v>997120</v>
      </c>
      <c r="E19" s="208">
        <v>997120</v>
      </c>
      <c r="F19" s="209"/>
      <c r="G19" s="201"/>
      <c r="H19" s="202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ht="20.35" customHeight="1" x14ac:dyDescent="0.15">
      <c r="A20" s="206"/>
      <c r="B20" s="204"/>
      <c r="C20" s="196" t="s">
        <v>163</v>
      </c>
      <c r="D20" s="203">
        <f>SUM(E20:H20)</f>
        <v>0</v>
      </c>
      <c r="E20" s="202"/>
      <c r="F20" s="202"/>
      <c r="G20" s="201"/>
      <c r="H20" s="202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ht="20.35" customHeight="1" x14ac:dyDescent="0.15">
      <c r="A21" s="206"/>
      <c r="B21" s="204"/>
      <c r="C21" s="196" t="s">
        <v>164</v>
      </c>
      <c r="D21" s="203">
        <f>SUM(E21:H21)</f>
        <v>0</v>
      </c>
      <c r="E21" s="202"/>
      <c r="F21" s="202"/>
      <c r="G21" s="201"/>
      <c r="H21" s="202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ht="20.35" customHeight="1" x14ac:dyDescent="0.15">
      <c r="A22" s="206"/>
      <c r="B22" s="204"/>
      <c r="C22" s="196" t="s">
        <v>165</v>
      </c>
      <c r="D22" s="203">
        <f>SUM(E22:H22)</f>
        <v>0</v>
      </c>
      <c r="E22" s="202"/>
      <c r="F22" s="202"/>
      <c r="G22" s="201"/>
      <c r="H22" s="202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ht="20.35" customHeight="1" x14ac:dyDescent="0.15">
      <c r="A23" s="206"/>
      <c r="B23" s="204"/>
      <c r="C23" s="196" t="s">
        <v>166</v>
      </c>
      <c r="D23" s="203">
        <f>SUM(E23:H23)</f>
        <v>0</v>
      </c>
      <c r="E23" s="202"/>
      <c r="F23" s="202"/>
      <c r="G23" s="201"/>
      <c r="H23" s="202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</row>
    <row r="24" spans="1:34" ht="20.35" customHeight="1" x14ac:dyDescent="0.15">
      <c r="A24" s="206"/>
      <c r="B24" s="204"/>
      <c r="C24" s="196" t="s">
        <v>167</v>
      </c>
      <c r="D24" s="203">
        <f>SUM(E24:H24)</f>
        <v>0</v>
      </c>
      <c r="E24" s="202"/>
      <c r="F24" s="202"/>
      <c r="G24" s="201"/>
      <c r="H24" s="202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</row>
    <row r="25" spans="1:34" ht="20.35" customHeight="1" x14ac:dyDescent="0.15">
      <c r="A25" s="206"/>
      <c r="B25" s="204"/>
      <c r="C25" s="196" t="s">
        <v>168</v>
      </c>
      <c r="D25" s="198">
        <f>SUM(E25:H25)</f>
        <v>0</v>
      </c>
      <c r="E25" s="202"/>
      <c r="F25" s="202"/>
      <c r="G25" s="201"/>
      <c r="H25" s="202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</row>
    <row r="26" spans="1:34" ht="20.35" customHeight="1" x14ac:dyDescent="0.15">
      <c r="A26" s="194"/>
      <c r="B26" s="204"/>
      <c r="C26" s="196" t="s">
        <v>169</v>
      </c>
      <c r="D26" s="105">
        <v>324651.36</v>
      </c>
      <c r="E26" s="105">
        <v>324651.36</v>
      </c>
      <c r="F26" s="210"/>
      <c r="G26" s="201"/>
      <c r="H26" s="202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</row>
    <row r="27" spans="1:34" ht="20.35" customHeight="1" x14ac:dyDescent="0.15">
      <c r="A27" s="194"/>
      <c r="B27" s="204"/>
      <c r="C27" s="196" t="s">
        <v>170</v>
      </c>
      <c r="D27" s="199">
        <f>SUM(E27:H27)</f>
        <v>0</v>
      </c>
      <c r="E27" s="200"/>
      <c r="F27" s="202"/>
      <c r="G27" s="201"/>
      <c r="H27" s="202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</row>
    <row r="28" spans="1:34" ht="20.35" customHeight="1" x14ac:dyDescent="0.15">
      <c r="A28" s="194"/>
      <c r="B28" s="204"/>
      <c r="C28" s="196" t="s">
        <v>171</v>
      </c>
      <c r="D28" s="203">
        <f>SUM(E28:H28)</f>
        <v>0</v>
      </c>
      <c r="E28" s="202"/>
      <c r="F28" s="202"/>
      <c r="G28" s="201"/>
      <c r="H28" s="202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</row>
    <row r="29" spans="1:34" ht="20.35" customHeight="1" x14ac:dyDescent="0.15">
      <c r="A29" s="194"/>
      <c r="B29" s="204"/>
      <c r="C29" s="196" t="s">
        <v>172</v>
      </c>
      <c r="D29" s="203"/>
      <c r="E29" s="202"/>
      <c r="F29" s="202"/>
      <c r="G29" s="201"/>
      <c r="H29" s="202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</row>
    <row r="30" spans="1:34" ht="20.35" customHeight="1" x14ac:dyDescent="0.15">
      <c r="A30" s="194"/>
      <c r="B30" s="204"/>
      <c r="C30" s="196" t="s">
        <v>173</v>
      </c>
      <c r="D30" s="203">
        <f>SUM(E30:H30)</f>
        <v>0</v>
      </c>
      <c r="E30" s="202"/>
      <c r="F30" s="202"/>
      <c r="G30" s="201"/>
      <c r="H30" s="202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</row>
    <row r="31" spans="1:34" ht="20.35" customHeight="1" x14ac:dyDescent="0.15">
      <c r="A31" s="194"/>
      <c r="B31" s="204"/>
      <c r="C31" s="196" t="s">
        <v>174</v>
      </c>
      <c r="D31" s="203">
        <f>SUM(E31:H31)</f>
        <v>0</v>
      </c>
      <c r="E31" s="202"/>
      <c r="F31" s="202"/>
      <c r="G31" s="201"/>
      <c r="H31" s="202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</row>
    <row r="32" spans="1:34" ht="20.35" customHeight="1" x14ac:dyDescent="0.15">
      <c r="A32" s="194"/>
      <c r="B32" s="204"/>
      <c r="C32" s="196" t="s">
        <v>175</v>
      </c>
      <c r="D32" s="203">
        <f>SUM(E32:H32)</f>
        <v>0</v>
      </c>
      <c r="E32" s="202"/>
      <c r="F32" s="202"/>
      <c r="G32" s="201"/>
      <c r="H32" s="202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</row>
    <row r="33" spans="1:34" ht="20.35" customHeight="1" x14ac:dyDescent="0.15">
      <c r="A33" s="194"/>
      <c r="B33" s="204"/>
      <c r="C33" s="196" t="s">
        <v>176</v>
      </c>
      <c r="D33" s="203">
        <f>SUM(E33:H33)</f>
        <v>0</v>
      </c>
      <c r="E33" s="202"/>
      <c r="F33" s="202"/>
      <c r="G33" s="201"/>
      <c r="H33" s="202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</row>
    <row r="34" spans="1:34" ht="20.35" customHeight="1" x14ac:dyDescent="0.15">
      <c r="A34" s="194"/>
      <c r="B34" s="204"/>
      <c r="C34" s="196" t="s">
        <v>177</v>
      </c>
      <c r="D34" s="203">
        <f>SUM(E34:H34)</f>
        <v>0</v>
      </c>
      <c r="E34" s="202"/>
      <c r="F34" s="202"/>
      <c r="G34" s="201"/>
      <c r="H34" s="202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</row>
    <row r="35" spans="1:34" ht="20.35" customHeight="1" x14ac:dyDescent="0.15">
      <c r="A35" s="194"/>
      <c r="B35" s="204"/>
      <c r="C35" s="196" t="s">
        <v>178</v>
      </c>
      <c r="D35" s="203">
        <f>SUM(E35:H35)</f>
        <v>0</v>
      </c>
      <c r="E35" s="211"/>
      <c r="F35" s="211"/>
      <c r="G35" s="212"/>
      <c r="H35" s="211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</row>
    <row r="36" spans="1:34" ht="20.35" customHeight="1" x14ac:dyDescent="0.15">
      <c r="A36" s="213"/>
      <c r="B36" s="204"/>
      <c r="C36" s="214" t="s">
        <v>179</v>
      </c>
      <c r="D36" s="203">
        <f>SUM(E36:H36)</f>
        <v>0</v>
      </c>
      <c r="E36" s="200"/>
      <c r="F36" s="200"/>
      <c r="G36" s="215"/>
      <c r="H36" s="216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</row>
    <row r="37" spans="1:34" ht="20.35" customHeight="1" x14ac:dyDescent="0.15">
      <c r="A37" s="194"/>
      <c r="B37" s="204"/>
      <c r="C37" s="217" t="s">
        <v>180</v>
      </c>
      <c r="D37" s="203">
        <f>SUM(E37:H37)</f>
        <v>0</v>
      </c>
      <c r="E37" s="204"/>
      <c r="F37" s="204"/>
      <c r="G37" s="218"/>
      <c r="H37" s="219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</row>
    <row r="38" spans="1:34" ht="20.35" customHeight="1" x14ac:dyDescent="0.15">
      <c r="A38" s="213" t="s">
        <v>56</v>
      </c>
      <c r="B38" s="220">
        <f>SUM(B6,B10)</f>
        <v>0</v>
      </c>
      <c r="C38" s="214" t="s">
        <v>57</v>
      </c>
      <c r="D38" s="105">
        <v>8674809.56</v>
      </c>
      <c r="E38" s="105">
        <v>8674809.56</v>
      </c>
      <c r="F38" s="221">
        <f>SUM(F7:F37)</f>
        <v>0</v>
      </c>
      <c r="G38" s="222">
        <f>SUM(G7:G37)</f>
        <v>0</v>
      </c>
      <c r="H38" s="223">
        <f>SUM(H7:H37)</f>
        <v>0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spans="1:34" ht="20.35" customHeight="1" x14ac:dyDescent="0.15">
      <c r="A39" s="224"/>
      <c r="B39" s="225"/>
      <c r="C39" s="226"/>
      <c r="D39" s="226"/>
      <c r="E39" s="226"/>
      <c r="F39" s="226"/>
      <c r="G39" s="22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00641675633713" right="0.39300641675633713" top="0.786707251090703" bottom="0.39300641675633713" header="0.0" footer="0.0"/>
  <pageSetup paperSize="9" scale="64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34"/>
  <sheetViews>
    <sheetView showGridLines="0" showZeros="0" view="pageBreakPreview" zoomScale="100" topLeftCell="A1" workbookViewId="0">
      <selection activeCell="G14" activeCellId="0" sqref="G14"/>
    </sheetView>
  </sheetViews>
  <sheetFormatPr defaultRowHeight="12.75" customHeight="1" defaultColWidth="9.16680653889974" x14ac:dyDescent="0.15"/>
  <cols>
    <col min="1" max="1" width="14.166666666666666" customWidth="1"/>
    <col min="2" max="2" width="13.333333333333334" customWidth="1"/>
    <col min="3" max="3" width="9.166666666666666"/>
    <col min="4" max="4" width="27.666666666666668" customWidth="1"/>
    <col min="5" max="5" width="19.333333333333332" customWidth="1"/>
    <col min="6" max="6" width="16.833333333333332" customWidth="1"/>
    <col min="7" max="7" width="17.833333333333332" customWidth="1"/>
    <col min="8" max="8" width="17.666666666666668" customWidth="1"/>
    <col min="9" max="9" width="20.333333333333332" customWidth="1"/>
    <col min="10" max="10" width="7.333333333333333" customWidth="1"/>
    <col min="11" max="12" width="11.166666666666666" customWidth="1"/>
    <col min="13" max="13" width="7.0" customWidth="1"/>
    <col min="14" max="15" width="11.166666666666666" customWidth="1"/>
    <col min="16" max="23" width="9.5" customWidth="1"/>
    <col min="24" max="35" width="9.833333333333334" customWidth="1"/>
  </cols>
  <sheetData>
    <row r="1" spans="1:35" ht="19.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6" t="s">
        <v>181</v>
      </c>
    </row>
    <row r="2" spans="1:35" s="168" customFormat="1" ht="19.5" customHeight="1" x14ac:dyDescent="0.15">
      <c r="A2" s="327" t="s">
        <v>182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</row>
    <row r="3" spans="1:35" ht="19.5" customHeight="1" x14ac:dyDescent="0.15">
      <c r="A3" s="98" t="s">
        <v>5</v>
      </c>
      <c r="B3" s="38"/>
      <c r="C3" s="38"/>
      <c r="D3" s="38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6" t="s">
        <v>6</v>
      </c>
    </row>
    <row r="4" spans="1:35" ht="19.5" customHeight="1" x14ac:dyDescent="0.15">
      <c r="A4" s="332" t="s">
        <v>60</v>
      </c>
      <c r="B4" s="331"/>
      <c r="C4" s="365"/>
      <c r="D4" s="330"/>
      <c r="E4" s="368" t="s">
        <v>86</v>
      </c>
      <c r="F4" s="335" t="s">
        <v>183</v>
      </c>
      <c r="G4" s="334"/>
      <c r="H4" s="334"/>
      <c r="I4" s="334"/>
      <c r="J4" s="334"/>
      <c r="K4" s="334"/>
      <c r="L4" s="334"/>
      <c r="M4" s="334"/>
      <c r="N4" s="334"/>
      <c r="O4" s="333"/>
      <c r="P4" s="335" t="s">
        <v>184</v>
      </c>
      <c r="Q4" s="334"/>
      <c r="R4" s="334"/>
      <c r="S4" s="334"/>
      <c r="T4" s="334"/>
      <c r="U4" s="334"/>
      <c r="V4" s="334"/>
      <c r="W4" s="334"/>
      <c r="X4" s="334"/>
      <c r="Y4" s="333"/>
      <c r="Z4" s="335" t="s">
        <v>185</v>
      </c>
      <c r="AA4" s="334"/>
      <c r="AB4" s="334"/>
      <c r="AC4" s="334"/>
      <c r="AD4" s="334"/>
      <c r="AE4" s="334"/>
      <c r="AF4" s="334"/>
      <c r="AG4" s="334"/>
      <c r="AH4" s="334"/>
      <c r="AI4" s="333"/>
    </row>
    <row r="5" spans="1:35" ht="21.0" customHeight="1" x14ac:dyDescent="0.15">
      <c r="A5" s="332" t="s">
        <v>69</v>
      </c>
      <c r="B5" s="331"/>
      <c r="C5" s="366" t="s">
        <v>70</v>
      </c>
      <c r="D5" s="342" t="s">
        <v>71</v>
      </c>
      <c r="E5" s="345"/>
      <c r="F5" s="366" t="s">
        <v>61</v>
      </c>
      <c r="G5" s="366" t="s">
        <v>186</v>
      </c>
      <c r="H5" s="366"/>
      <c r="I5" s="366"/>
      <c r="J5" s="366" t="s">
        <v>187</v>
      </c>
      <c r="K5" s="366"/>
      <c r="L5" s="366"/>
      <c r="M5" s="366" t="s">
        <v>188</v>
      </c>
      <c r="N5" s="366"/>
      <c r="O5" s="366"/>
      <c r="P5" s="366" t="s">
        <v>61</v>
      </c>
      <c r="Q5" s="366" t="s">
        <v>186</v>
      </c>
      <c r="R5" s="366"/>
      <c r="S5" s="366"/>
      <c r="T5" s="366" t="s">
        <v>187</v>
      </c>
      <c r="U5" s="366"/>
      <c r="V5" s="366"/>
      <c r="W5" s="366" t="s">
        <v>188</v>
      </c>
      <c r="X5" s="366"/>
      <c r="Y5" s="366"/>
      <c r="Z5" s="366" t="s">
        <v>61</v>
      </c>
      <c r="AA5" s="366" t="s">
        <v>186</v>
      </c>
      <c r="AB5" s="366"/>
      <c r="AC5" s="366"/>
      <c r="AD5" s="366" t="s">
        <v>187</v>
      </c>
      <c r="AE5" s="366"/>
      <c r="AF5" s="366"/>
      <c r="AG5" s="366" t="s">
        <v>188</v>
      </c>
      <c r="AH5" s="366"/>
      <c r="AI5" s="366"/>
    </row>
    <row r="6" spans="1:35" ht="30.75" customHeight="1" x14ac:dyDescent="0.15">
      <c r="A6" s="50" t="s">
        <v>81</v>
      </c>
      <c r="B6" s="172" t="s">
        <v>82</v>
      </c>
      <c r="C6" s="366"/>
      <c r="D6" s="367"/>
      <c r="E6" s="341"/>
      <c r="F6" s="366"/>
      <c r="G6" s="145" t="s">
        <v>76</v>
      </c>
      <c r="H6" s="145" t="s">
        <v>128</v>
      </c>
      <c r="I6" s="145" t="s">
        <v>129</v>
      </c>
      <c r="J6" s="145" t="s">
        <v>76</v>
      </c>
      <c r="K6" s="145" t="s">
        <v>128</v>
      </c>
      <c r="L6" s="145" t="s">
        <v>129</v>
      </c>
      <c r="M6" s="145" t="s">
        <v>76</v>
      </c>
      <c r="N6" s="145" t="s">
        <v>128</v>
      </c>
      <c r="O6" s="145" t="s">
        <v>129</v>
      </c>
      <c r="P6" s="366"/>
      <c r="Q6" s="145" t="s">
        <v>76</v>
      </c>
      <c r="R6" s="145" t="s">
        <v>128</v>
      </c>
      <c r="S6" s="145" t="s">
        <v>129</v>
      </c>
      <c r="T6" s="145" t="s">
        <v>76</v>
      </c>
      <c r="U6" s="145" t="s">
        <v>128</v>
      </c>
      <c r="V6" s="145" t="s">
        <v>129</v>
      </c>
      <c r="W6" s="145" t="s">
        <v>76</v>
      </c>
      <c r="X6" s="145" t="s">
        <v>128</v>
      </c>
      <c r="Y6" s="145" t="s">
        <v>129</v>
      </c>
      <c r="Z6" s="366"/>
      <c r="AA6" s="145" t="s">
        <v>76</v>
      </c>
      <c r="AB6" s="145" t="s">
        <v>128</v>
      </c>
      <c r="AC6" s="145" t="s">
        <v>129</v>
      </c>
      <c r="AD6" s="145" t="s">
        <v>76</v>
      </c>
      <c r="AE6" s="145" t="s">
        <v>128</v>
      </c>
      <c r="AF6" s="145" t="s">
        <v>129</v>
      </c>
      <c r="AG6" s="145" t="s">
        <v>76</v>
      </c>
      <c r="AH6" s="145" t="s">
        <v>128</v>
      </c>
      <c r="AI6" s="145" t="s">
        <v>129</v>
      </c>
    </row>
    <row r="7" spans="1:35" ht="30.0" customHeight="1" x14ac:dyDescent="0.15">
      <c r="A7" s="147" t="s">
        <v>189</v>
      </c>
      <c r="B7" s="147" t="s">
        <v>190</v>
      </c>
      <c r="C7" s="147" t="s">
        <v>84</v>
      </c>
      <c r="D7" s="147" t="s">
        <v>191</v>
      </c>
      <c r="E7" s="173">
        <f>SUM(F7,P7,Z7)</f>
        <v>0</v>
      </c>
      <c r="F7" s="173">
        <f>SUM(G7,J7,M7)</f>
        <v>0</v>
      </c>
      <c r="G7" s="173">
        <f>SUM(H7,I7)</f>
        <v>0</v>
      </c>
      <c r="H7" s="173" t="s">
        <v>192</v>
      </c>
      <c r="I7" s="173" t="s">
        <v>193</v>
      </c>
      <c r="J7" s="173">
        <f>SUM(K7,L7)</f>
        <v>0</v>
      </c>
      <c r="K7" s="173" t="s">
        <v>194</v>
      </c>
      <c r="L7" s="173" t="s">
        <v>195</v>
      </c>
      <c r="M7" s="173">
        <f>SUM(N7,O7)</f>
        <v>0</v>
      </c>
      <c r="N7" s="173"/>
      <c r="O7" s="173"/>
      <c r="P7" s="173">
        <f>SUM(Q7,T7,W7)</f>
        <v>0</v>
      </c>
      <c r="Q7" s="173">
        <f>SUM(R7,S7)</f>
        <v>0</v>
      </c>
      <c r="R7" s="173"/>
      <c r="S7" s="173"/>
      <c r="T7" s="173">
        <f>SUM(U7,V7)</f>
        <v>0</v>
      </c>
      <c r="U7" s="173"/>
      <c r="V7" s="173"/>
      <c r="W7" s="173">
        <f>SUM(X7,Y7)</f>
        <v>0</v>
      </c>
      <c r="X7" s="173"/>
      <c r="Y7" s="173"/>
      <c r="Z7" s="173">
        <f>SUM(AA7,AD7,AG7)</f>
        <v>0</v>
      </c>
      <c r="AA7" s="173">
        <f>SUM(AB7,AC7)</f>
        <v>0</v>
      </c>
      <c r="AB7" s="173" t="s">
        <v>196</v>
      </c>
      <c r="AC7" s="173" t="s">
        <v>197</v>
      </c>
      <c r="AD7" s="173">
        <f>SUM(AE7,AF7)</f>
        <v>0</v>
      </c>
      <c r="AE7" s="173" t="s">
        <v>198</v>
      </c>
      <c r="AF7" s="173" t="s">
        <v>199</v>
      </c>
      <c r="AG7" s="173">
        <f>SUM(AH7,AI7)</f>
        <v>0</v>
      </c>
      <c r="AH7" s="173"/>
      <c r="AI7" s="173"/>
    </row>
    <row r="8" spans="1:35" ht="18.0" customHeight="1" x14ac:dyDescent="0.15">
      <c r="A8" s="104"/>
      <c r="B8" s="104"/>
      <c r="C8" s="120"/>
      <c r="D8" s="121" t="s">
        <v>61</v>
      </c>
      <c r="E8" s="174">
        <v>8674809.56</v>
      </c>
      <c r="F8" s="174">
        <v>8674809.56</v>
      </c>
      <c r="G8" s="174">
        <v>8674809.56</v>
      </c>
      <c r="H8" s="174">
        <v>3968169.72</v>
      </c>
      <c r="I8" s="141">
        <v>4706639.84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spans="1:35" ht="18.0" customHeight="1" x14ac:dyDescent="0.15">
      <c r="A9" s="104"/>
      <c r="B9" s="104"/>
      <c r="C9" s="120" t="s">
        <v>89</v>
      </c>
      <c r="D9" s="120" t="s">
        <v>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1:35" ht="19.5" customHeight="1" x14ac:dyDescent="0.15">
      <c r="A10" s="175" t="s">
        <v>200</v>
      </c>
      <c r="B10" s="176"/>
      <c r="C10" s="176"/>
      <c r="D10" s="177" t="s">
        <v>201</v>
      </c>
      <c r="E10" s="178">
        <v>3110466.97</v>
      </c>
      <c r="F10" s="178">
        <v>3110466.97</v>
      </c>
      <c r="G10" s="178">
        <v>3110466.97</v>
      </c>
      <c r="H10" s="178">
        <v>3110466.97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</row>
    <row r="11" spans="1:35" ht="19.5" customHeight="1" x14ac:dyDescent="0.15">
      <c r="A11" s="142" t="s">
        <v>200</v>
      </c>
      <c r="B11" s="142" t="s">
        <v>202</v>
      </c>
      <c r="C11" s="179" t="s">
        <v>93</v>
      </c>
      <c r="D11" s="143" t="s">
        <v>203</v>
      </c>
      <c r="E11" s="105">
        <v>828960</v>
      </c>
      <c r="F11" s="105">
        <v>828960</v>
      </c>
      <c r="G11" s="105">
        <v>828960</v>
      </c>
      <c r="H11" s="105">
        <v>828960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1:35" ht="19.5" customHeight="1" x14ac:dyDescent="0.15">
      <c r="A12" s="142" t="s">
        <v>200</v>
      </c>
      <c r="B12" s="142" t="s">
        <v>204</v>
      </c>
      <c r="C12" s="179" t="s">
        <v>93</v>
      </c>
      <c r="D12" s="143" t="s">
        <v>205</v>
      </c>
      <c r="E12" s="105">
        <v>686118</v>
      </c>
      <c r="F12" s="105">
        <v>686118</v>
      </c>
      <c r="G12" s="105">
        <v>686118</v>
      </c>
      <c r="H12" s="105">
        <v>686118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ht="19.5" customHeight="1" x14ac:dyDescent="0.15">
      <c r="A13" s="142" t="s">
        <v>200</v>
      </c>
      <c r="B13" s="142" t="s">
        <v>206</v>
      </c>
      <c r="C13" s="179" t="s">
        <v>93</v>
      </c>
      <c r="D13" s="143" t="s">
        <v>207</v>
      </c>
      <c r="E13" s="105">
        <v>69080</v>
      </c>
      <c r="F13" s="105">
        <v>69080</v>
      </c>
      <c r="G13" s="105">
        <v>69080</v>
      </c>
      <c r="H13" s="105">
        <v>69080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1:35" ht="19.5" customHeight="1" x14ac:dyDescent="0.15">
      <c r="A14" s="142" t="s">
        <v>200</v>
      </c>
      <c r="B14" s="142" t="s">
        <v>208</v>
      </c>
      <c r="C14" s="179" t="s">
        <v>93</v>
      </c>
      <c r="D14" s="143" t="s">
        <v>209</v>
      </c>
      <c r="E14" s="105">
        <v>440700</v>
      </c>
      <c r="F14" s="105">
        <v>440700</v>
      </c>
      <c r="G14" s="105">
        <v>440700</v>
      </c>
      <c r="H14" s="105">
        <v>440700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8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</row>
    <row r="15" spans="1:35" ht="19.5" customHeight="1" x14ac:dyDescent="0.15">
      <c r="A15" s="142" t="s">
        <v>200</v>
      </c>
      <c r="B15" s="142" t="s">
        <v>210</v>
      </c>
      <c r="C15" s="179" t="s">
        <v>93</v>
      </c>
      <c r="D15" s="143" t="s">
        <v>211</v>
      </c>
      <c r="E15" s="105">
        <v>327391.36</v>
      </c>
      <c r="F15" s="105">
        <v>327391.36</v>
      </c>
      <c r="G15" s="105">
        <v>327391.36</v>
      </c>
      <c r="H15" s="105">
        <v>327391.36</v>
      </c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19.5" customHeight="1" x14ac:dyDescent="0.15">
      <c r="A16" s="142" t="s">
        <v>200</v>
      </c>
      <c r="B16" s="142" t="s">
        <v>212</v>
      </c>
      <c r="C16" s="179" t="s">
        <v>93</v>
      </c>
      <c r="D16" s="143" t="s">
        <v>213</v>
      </c>
      <c r="E16" s="105">
        <v>163241.92</v>
      </c>
      <c r="F16" s="105">
        <v>163241.92</v>
      </c>
      <c r="G16" s="105">
        <v>163241.92</v>
      </c>
      <c r="H16" s="105">
        <v>163241.92</v>
      </c>
      <c r="I16" s="152"/>
      <c r="J16" s="152"/>
      <c r="K16" s="152"/>
      <c r="L16" s="152"/>
      <c r="M16" s="152"/>
      <c r="N16" s="152"/>
      <c r="O16" s="152"/>
      <c r="P16" s="152"/>
      <c r="Q16" s="152"/>
      <c r="R16" s="182"/>
      <c r="S16" s="152"/>
      <c r="T16" s="152"/>
      <c r="U16" s="152"/>
      <c r="V16" s="152"/>
      <c r="W16" s="152"/>
      <c r="X16" s="18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19.5" customHeight="1" x14ac:dyDescent="0.15">
      <c r="A17" s="142" t="s">
        <v>200</v>
      </c>
      <c r="B17" s="142" t="s">
        <v>214</v>
      </c>
      <c r="C17" s="179" t="s">
        <v>93</v>
      </c>
      <c r="D17" s="143" t="s">
        <v>215</v>
      </c>
      <c r="E17" s="105">
        <v>143233.72</v>
      </c>
      <c r="F17" s="105">
        <v>143233.72</v>
      </c>
      <c r="G17" s="105">
        <v>143233.72</v>
      </c>
      <c r="H17" s="105">
        <v>143233.72</v>
      </c>
      <c r="I17" s="182"/>
      <c r="J17" s="182"/>
      <c r="K17" s="182"/>
      <c r="L17" s="182"/>
      <c r="M17" s="182"/>
      <c r="N17" s="182"/>
      <c r="O17" s="182"/>
      <c r="P17" s="18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1:35" ht="19.5" customHeight="1" x14ac:dyDescent="0.15">
      <c r="A18" s="142" t="s">
        <v>200</v>
      </c>
      <c r="B18" s="142" t="s">
        <v>216</v>
      </c>
      <c r="C18" s="179" t="s">
        <v>93</v>
      </c>
      <c r="D18" s="143" t="s">
        <v>217</v>
      </c>
      <c r="E18" s="105">
        <v>85177.76</v>
      </c>
      <c r="F18" s="105">
        <v>85177.76</v>
      </c>
      <c r="G18" s="105">
        <v>85177.76</v>
      </c>
      <c r="H18" s="105">
        <v>85177.76</v>
      </c>
      <c r="I18" s="182"/>
      <c r="J18" s="182"/>
      <c r="K18" s="182"/>
      <c r="L18" s="182"/>
      <c r="M18" s="182"/>
      <c r="N18" s="182"/>
      <c r="O18" s="182"/>
      <c r="P18" s="182"/>
      <c r="Q18" s="152"/>
      <c r="R18" s="152"/>
      <c r="S18" s="182"/>
      <c r="T18" s="152"/>
      <c r="U18" s="152"/>
      <c r="V18" s="152"/>
      <c r="W18" s="152"/>
      <c r="X18" s="18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1:35" ht="19.5" customHeight="1" x14ac:dyDescent="0.15">
      <c r="A19" s="142" t="s">
        <v>200</v>
      </c>
      <c r="B19" s="142" t="s">
        <v>218</v>
      </c>
      <c r="C19" s="179" t="s">
        <v>93</v>
      </c>
      <c r="D19" s="143" t="s">
        <v>219</v>
      </c>
      <c r="E19" s="105">
        <v>41912.85</v>
      </c>
      <c r="F19" s="105">
        <v>41912.85</v>
      </c>
      <c r="G19" s="105">
        <v>41912.85</v>
      </c>
      <c r="H19" s="105">
        <v>41912.85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52"/>
      <c r="S19" s="18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1:35" ht="19.5" customHeight="1" x14ac:dyDescent="0.15">
      <c r="A20" s="142" t="s">
        <v>200</v>
      </c>
      <c r="B20" s="142" t="s">
        <v>220</v>
      </c>
      <c r="C20" s="179" t="s">
        <v>93</v>
      </c>
      <c r="D20" s="143" t="s">
        <v>221</v>
      </c>
      <c r="E20" s="105">
        <v>324651.36</v>
      </c>
      <c r="F20" s="105">
        <v>324651.36</v>
      </c>
      <c r="G20" s="105">
        <v>324651.36</v>
      </c>
      <c r="H20" s="105">
        <v>324651.36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52"/>
      <c r="S20" s="152"/>
      <c r="T20" s="152"/>
      <c r="U20" s="18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</row>
    <row r="21" spans="1:35" ht="19.5" customHeight="1" x14ac:dyDescent="0.15">
      <c r="A21" s="123" t="s">
        <v>222</v>
      </c>
      <c r="B21" s="142"/>
      <c r="C21" s="179" t="s">
        <v>93</v>
      </c>
      <c r="D21" s="143" t="s">
        <v>223</v>
      </c>
      <c r="E21" s="105">
        <v>665000</v>
      </c>
      <c r="F21" s="105">
        <v>665000</v>
      </c>
      <c r="G21" s="105">
        <v>665000</v>
      </c>
      <c r="H21" s="105">
        <v>665000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52"/>
      <c r="S21" s="152"/>
      <c r="T21" s="182"/>
      <c r="U21" s="182"/>
      <c r="V21" s="182"/>
      <c r="W21" s="152"/>
      <c r="X21" s="15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</row>
    <row r="22" spans="1:35" ht="19.5" customHeight="1" x14ac:dyDescent="0.15">
      <c r="A22" s="142" t="s">
        <v>222</v>
      </c>
      <c r="B22" s="142" t="s">
        <v>202</v>
      </c>
      <c r="C22" s="179" t="s">
        <v>93</v>
      </c>
      <c r="D22" s="143" t="s">
        <v>224</v>
      </c>
      <c r="E22" s="105">
        <v>357700</v>
      </c>
      <c r="F22" s="105">
        <v>357700</v>
      </c>
      <c r="G22" s="105">
        <v>357700</v>
      </c>
      <c r="H22" s="105">
        <v>357700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52"/>
      <c r="T22" s="182"/>
      <c r="U22" s="182"/>
      <c r="V22" s="182"/>
      <c r="W22" s="182"/>
      <c r="X22" s="15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</row>
    <row r="23" spans="1:35" ht="19.5" customHeight="1" x14ac:dyDescent="0.15">
      <c r="A23" s="142" t="s">
        <v>222</v>
      </c>
      <c r="B23" s="142" t="s">
        <v>225</v>
      </c>
      <c r="C23" s="179" t="s">
        <v>93</v>
      </c>
      <c r="D23" s="143" t="s">
        <v>226</v>
      </c>
      <c r="E23" s="105">
        <v>8500</v>
      </c>
      <c r="F23" s="105">
        <v>8500</v>
      </c>
      <c r="G23" s="105">
        <v>8500</v>
      </c>
      <c r="H23" s="105">
        <v>8500</v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5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</row>
    <row r="24" spans="1:35" ht="19.5" customHeight="1" x14ac:dyDescent="0.15">
      <c r="A24" s="142" t="s">
        <v>222</v>
      </c>
      <c r="B24" s="142" t="s">
        <v>227</v>
      </c>
      <c r="C24" s="179" t="s">
        <v>93</v>
      </c>
      <c r="D24" s="143" t="s">
        <v>228</v>
      </c>
      <c r="E24" s="105">
        <v>40000</v>
      </c>
      <c r="F24" s="105">
        <v>40000</v>
      </c>
      <c r="G24" s="105">
        <v>40000</v>
      </c>
      <c r="H24" s="105">
        <v>40000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</row>
    <row r="25" spans="1:35" ht="19.5" customHeight="1" x14ac:dyDescent="0.15">
      <c r="A25" s="142" t="s">
        <v>222</v>
      </c>
      <c r="B25" s="142" t="s">
        <v>208</v>
      </c>
      <c r="C25" s="179" t="s">
        <v>93</v>
      </c>
      <c r="D25" s="143" t="s">
        <v>229</v>
      </c>
      <c r="E25" s="105">
        <v>48000</v>
      </c>
      <c r="F25" s="105">
        <v>48000</v>
      </c>
      <c r="G25" s="105">
        <v>48000</v>
      </c>
      <c r="H25" s="105">
        <v>48000</v>
      </c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56"/>
      <c r="V25" s="156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</row>
    <row r="26" spans="1:35" ht="19.5" customHeight="1" x14ac:dyDescent="0.15">
      <c r="A26" s="142" t="s">
        <v>222</v>
      </c>
      <c r="B26" s="142" t="s">
        <v>216</v>
      </c>
      <c r="C26" s="179" t="s">
        <v>93</v>
      </c>
      <c r="D26" s="143" t="s">
        <v>230</v>
      </c>
      <c r="E26" s="105">
        <v>100000</v>
      </c>
      <c r="F26" s="105">
        <v>100000</v>
      </c>
      <c r="G26" s="105">
        <v>100000</v>
      </c>
      <c r="H26" s="105">
        <v>100000</v>
      </c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1:35" ht="19.5" customHeight="1" x14ac:dyDescent="0.15">
      <c r="A27" s="142" t="s">
        <v>222</v>
      </c>
      <c r="B27" s="142" t="s">
        <v>231</v>
      </c>
      <c r="C27" s="179" t="s">
        <v>93</v>
      </c>
      <c r="D27" s="143" t="s">
        <v>232</v>
      </c>
      <c r="E27" s="105">
        <v>11000</v>
      </c>
      <c r="F27" s="105">
        <v>11000</v>
      </c>
      <c r="G27" s="105">
        <v>11000</v>
      </c>
      <c r="H27" s="105">
        <v>11000</v>
      </c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</row>
    <row r="28" spans="1:35" ht="19.5" customHeight="1" x14ac:dyDescent="0.15">
      <c r="A28" s="142" t="s">
        <v>222</v>
      </c>
      <c r="B28" s="142" t="s">
        <v>233</v>
      </c>
      <c r="C28" s="179" t="s">
        <v>93</v>
      </c>
      <c r="D28" s="143" t="s">
        <v>234</v>
      </c>
      <c r="E28" s="105">
        <v>4800</v>
      </c>
      <c r="F28" s="105">
        <v>4800</v>
      </c>
      <c r="G28" s="105">
        <v>4800</v>
      </c>
      <c r="H28" s="105">
        <v>4800</v>
      </c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</row>
    <row r="29" spans="1:35" ht="19.5" customHeight="1" x14ac:dyDescent="0.15">
      <c r="A29" s="142" t="s">
        <v>222</v>
      </c>
      <c r="B29" s="142" t="s">
        <v>235</v>
      </c>
      <c r="C29" s="179" t="s">
        <v>93</v>
      </c>
      <c r="D29" s="143" t="s">
        <v>236</v>
      </c>
      <c r="E29" s="105">
        <v>95000</v>
      </c>
      <c r="F29" s="105">
        <v>95000</v>
      </c>
      <c r="G29" s="105">
        <v>95000</v>
      </c>
      <c r="H29" s="105">
        <v>95000</v>
      </c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spans="1:35" ht="19.5" customHeight="1" x14ac:dyDescent="0.15">
      <c r="A30" s="123" t="s">
        <v>237</v>
      </c>
      <c r="B30" s="142"/>
      <c r="C30" s="179" t="s">
        <v>93</v>
      </c>
      <c r="D30" s="143" t="s">
        <v>238</v>
      </c>
      <c r="E30" s="105">
        <f>E31+E32+E33+E34</f>
        <v>4899342.59</v>
      </c>
      <c r="F30" s="105">
        <f>F31+F32+F33+F34</f>
        <v>4899342.59</v>
      </c>
      <c r="G30" s="105">
        <f>G31+G32+G33+G34</f>
        <v>4899342.59</v>
      </c>
      <c r="H30" s="105">
        <v>192702.75</v>
      </c>
      <c r="I30" s="105">
        <v>4706639.84</v>
      </c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spans="1:35" ht="19.5" customHeight="1" x14ac:dyDescent="0.15">
      <c r="A31" s="142" t="s">
        <v>237</v>
      </c>
      <c r="B31" s="142" t="s">
        <v>202</v>
      </c>
      <c r="C31" s="179" t="s">
        <v>93</v>
      </c>
      <c r="D31" s="143" t="s">
        <v>239</v>
      </c>
      <c r="E31" s="105">
        <v>158226.75</v>
      </c>
      <c r="F31" s="105">
        <v>158226.75</v>
      </c>
      <c r="G31" s="105">
        <v>158226.75</v>
      </c>
      <c r="H31" s="105">
        <v>158226.75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1:35" ht="19.5" customHeight="1" x14ac:dyDescent="0.15">
      <c r="A32" s="142" t="s">
        <v>237</v>
      </c>
      <c r="B32" s="142" t="s">
        <v>225</v>
      </c>
      <c r="C32" s="179" t="s">
        <v>93</v>
      </c>
      <c r="D32" s="143" t="s">
        <v>240</v>
      </c>
      <c r="E32" s="105">
        <v>4725335.84</v>
      </c>
      <c r="F32" s="105">
        <v>4725335.84</v>
      </c>
      <c r="G32" s="105">
        <f>H32+I32</f>
        <v>4725335.84</v>
      </c>
      <c r="H32" s="105">
        <v>18696</v>
      </c>
      <c r="I32" s="105">
        <v>4706639.84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pans="1:35" ht="19.5" customHeight="1" x14ac:dyDescent="0.15">
      <c r="A33" s="142" t="s">
        <v>237</v>
      </c>
      <c r="B33" s="142" t="s">
        <v>208</v>
      </c>
      <c r="C33" s="179" t="s">
        <v>93</v>
      </c>
      <c r="D33" s="143" t="s">
        <v>241</v>
      </c>
      <c r="E33" s="105">
        <v>15600</v>
      </c>
      <c r="F33" s="105">
        <v>15600</v>
      </c>
      <c r="G33" s="105">
        <v>15600</v>
      </c>
      <c r="H33" s="105">
        <v>15600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1:35" ht="19.5" customHeight="1" x14ac:dyDescent="0.15">
      <c r="A34" s="142" t="s">
        <v>237</v>
      </c>
      <c r="B34" s="142" t="s">
        <v>212</v>
      </c>
      <c r="C34" s="179" t="s">
        <v>93</v>
      </c>
      <c r="D34" s="180" t="s">
        <v>242</v>
      </c>
      <c r="E34" s="105">
        <v>180</v>
      </c>
      <c r="F34" s="105">
        <v>180</v>
      </c>
      <c r="G34" s="105">
        <v>180</v>
      </c>
      <c r="H34" s="105">
        <v>180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41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P42"/>
  <sheetViews>
    <sheetView showGridLines="0" showZeros="0" view="pageBreakPreview" zoomScale="100" topLeftCell="CJ1" workbookViewId="0">
      <selection activeCell="CY11" activeCellId="0" sqref="CY11"/>
    </sheetView>
  </sheetViews>
  <sheetFormatPr defaultRowHeight="12.75" customHeight="1" defaultColWidth="9.000137329101562" x14ac:dyDescent="0.15"/>
  <cols>
    <col min="1" max="1" width="4.833333333333333" customWidth="1"/>
    <col min="2" max="3" width="3.6666666666666665" customWidth="1"/>
    <col min="4" max="4" width="35.166666666666664" customWidth="1"/>
    <col min="5" max="5" width="17.5" customWidth="1"/>
    <col min="6" max="6" width="20.0" customWidth="1"/>
    <col min="7" max="7" width="12.166666666666666" customWidth="1"/>
    <col min="8" max="8" width="11.666666666666666" customWidth="1"/>
    <col min="9" max="9" width="10.5" customWidth="1"/>
    <col min="10" max="10" width="10.666666666666666" customWidth="1"/>
    <col min="11" max="11" width="13.166666666666666" customWidth="1"/>
    <col min="12" max="14" width="14.666666666666666" customWidth="1"/>
    <col min="15" max="15" width="13.333333333333334" customWidth="1"/>
    <col min="16" max="19" width="14.666666666666666" customWidth="1"/>
    <col min="20" max="20" width="17.333333333333332" customWidth="1"/>
    <col min="21" max="21" width="14.666666666666666" customWidth="1"/>
    <col min="22" max="24" width="11.0" customWidth="1"/>
    <col min="25" max="27" width="14.666666666666666" customWidth="1"/>
    <col min="28" max="29" width="10.833333333333334" customWidth="1"/>
    <col min="30" max="31" width="14.666666666666666" customWidth="1"/>
    <col min="32" max="34" width="10.166666666666666" customWidth="1"/>
    <col min="35" max="37" width="14.666666666666666" customWidth="1"/>
    <col min="38" max="43" width="10.5" customWidth="1"/>
    <col min="44" max="45" width="14.666666666666666" customWidth="1"/>
    <col min="46" max="47" width="11.5" customWidth="1"/>
    <col min="48" max="48" width="21.666666666666668" customWidth="1"/>
    <col min="49" max="49" width="14.666666666666666" customWidth="1"/>
    <col min="50" max="52" width="8.666666666666666" customWidth="1"/>
    <col min="53" max="53" width="18.333333333333332" customWidth="1"/>
    <col min="54" max="56" width="8.166666666666666" customWidth="1"/>
    <col min="57" max="57" width="14.666666666666666" customWidth="1"/>
    <col min="58" max="65" width="10.833333333333334" customWidth="1"/>
    <col min="66" max="78" width="9.0"/>
    <col min="79" max="87" width="10.5" customWidth="1"/>
    <col min="88" max="98" width="9.833333333333334" customWidth="1"/>
    <col min="99" max="99" width="10.166666666666666" customWidth="1"/>
    <col min="100" max="104" width="9.5" customWidth="1"/>
    <col min="105" max="107" width="5.333333333333333" customWidth="1"/>
    <col min="108" max="112" width="8.333333333333334" customWidth="1"/>
    <col min="113" max="113" width="10.666666666666666" customWidth="1"/>
    <col min="114" max="250" width="9.166666666666666" customWidth="1"/>
  </cols>
  <sheetData>
    <row r="1" spans="1:112" ht="19.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160"/>
      <c r="AH1" s="160"/>
      <c r="DH1" s="166" t="s">
        <v>243</v>
      </c>
    </row>
    <row r="2" spans="1:112" ht="19.5" customHeight="1" x14ac:dyDescent="0.15">
      <c r="A2" s="327" t="s">
        <v>244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327"/>
      <c r="DH2" s="327"/>
    </row>
    <row r="3" spans="1:113" ht="19.5" customHeight="1" x14ac:dyDescent="0.15">
      <c r="A3" s="98" t="s">
        <v>5</v>
      </c>
      <c r="B3" s="38"/>
      <c r="C3" s="38"/>
      <c r="D3" s="38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40" t="s">
        <v>6</v>
      </c>
      <c r="DI3" s="72"/>
    </row>
    <row r="4" spans="1:113" ht="19.5" customHeight="1" x14ac:dyDescent="0.15">
      <c r="A4" s="369" t="s">
        <v>60</v>
      </c>
      <c r="B4" s="369"/>
      <c r="C4" s="369"/>
      <c r="D4" s="369"/>
      <c r="E4" s="366" t="s">
        <v>61</v>
      </c>
      <c r="F4" s="366" t="s">
        <v>201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 t="s">
        <v>223</v>
      </c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70" t="s">
        <v>238</v>
      </c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1"/>
      <c r="BH4" s="370"/>
      <c r="BI4" s="370" t="s">
        <v>245</v>
      </c>
      <c r="BJ4" s="370"/>
      <c r="BK4" s="370"/>
      <c r="BL4" s="370"/>
      <c r="BM4" s="370"/>
      <c r="BN4" s="370" t="s">
        <v>246</v>
      </c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 t="s">
        <v>247</v>
      </c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 t="s">
        <v>248</v>
      </c>
      <c r="CS4" s="370"/>
      <c r="CT4" s="370"/>
      <c r="CU4" s="370" t="s">
        <v>249</v>
      </c>
      <c r="CV4" s="370"/>
      <c r="CW4" s="370"/>
      <c r="CX4" s="370"/>
      <c r="CY4" s="370"/>
      <c r="CZ4" s="370"/>
      <c r="DA4" s="370" t="s">
        <v>250</v>
      </c>
      <c r="DB4" s="370"/>
      <c r="DC4" s="370"/>
      <c r="DD4" s="370" t="s">
        <v>251</v>
      </c>
      <c r="DE4" s="370"/>
      <c r="DF4" s="370"/>
      <c r="DG4" s="370"/>
      <c r="DH4" s="370"/>
      <c r="DI4" s="72"/>
    </row>
    <row r="5" spans="1:113" ht="19.5" customHeight="1" x14ac:dyDescent="0.15">
      <c r="A5" s="369" t="s">
        <v>69</v>
      </c>
      <c r="B5" s="369"/>
      <c r="C5" s="369"/>
      <c r="D5" s="366" t="s">
        <v>71</v>
      </c>
      <c r="E5" s="366"/>
      <c r="F5" s="366" t="s">
        <v>76</v>
      </c>
      <c r="G5" s="366" t="s">
        <v>252</v>
      </c>
      <c r="H5" s="366" t="s">
        <v>253</v>
      </c>
      <c r="I5" s="366" t="s">
        <v>254</v>
      </c>
      <c r="J5" s="366" t="s">
        <v>255</v>
      </c>
      <c r="K5" s="366" t="s">
        <v>256</v>
      </c>
      <c r="L5" s="366" t="s">
        <v>257</v>
      </c>
      <c r="M5" s="366" t="s">
        <v>258</v>
      </c>
      <c r="N5" s="366" t="s">
        <v>259</v>
      </c>
      <c r="O5" s="366" t="s">
        <v>260</v>
      </c>
      <c r="P5" s="366" t="s">
        <v>261</v>
      </c>
      <c r="Q5" s="366" t="s">
        <v>262</v>
      </c>
      <c r="R5" s="366" t="s">
        <v>263</v>
      </c>
      <c r="S5" s="366" t="s">
        <v>264</v>
      </c>
      <c r="T5" s="366" t="s">
        <v>76</v>
      </c>
      <c r="U5" s="366" t="s">
        <v>265</v>
      </c>
      <c r="V5" s="366" t="s">
        <v>266</v>
      </c>
      <c r="W5" s="366" t="s">
        <v>267</v>
      </c>
      <c r="X5" s="366" t="s">
        <v>268</v>
      </c>
      <c r="Y5" s="366" t="s">
        <v>269</v>
      </c>
      <c r="Z5" s="366" t="s">
        <v>270</v>
      </c>
      <c r="AA5" s="366" t="s">
        <v>271</v>
      </c>
      <c r="AB5" s="366" t="s">
        <v>272</v>
      </c>
      <c r="AC5" s="366" t="s">
        <v>273</v>
      </c>
      <c r="AD5" s="366" t="s">
        <v>274</v>
      </c>
      <c r="AE5" s="366" t="s">
        <v>275</v>
      </c>
      <c r="AF5" s="366" t="s">
        <v>276</v>
      </c>
      <c r="AG5" s="366" t="s">
        <v>277</v>
      </c>
      <c r="AH5" s="366" t="s">
        <v>278</v>
      </c>
      <c r="AI5" s="366" t="s">
        <v>279</v>
      </c>
      <c r="AJ5" s="366" t="s">
        <v>280</v>
      </c>
      <c r="AK5" s="366" t="s">
        <v>281</v>
      </c>
      <c r="AL5" s="366" t="s">
        <v>282</v>
      </c>
      <c r="AM5" s="366" t="s">
        <v>283</v>
      </c>
      <c r="AN5" s="366" t="s">
        <v>284</v>
      </c>
      <c r="AO5" s="366" t="s">
        <v>285</v>
      </c>
      <c r="AP5" s="366" t="s">
        <v>286</v>
      </c>
      <c r="AQ5" s="366" t="s">
        <v>287</v>
      </c>
      <c r="AR5" s="366" t="s">
        <v>288</v>
      </c>
      <c r="AS5" s="366" t="s">
        <v>289</v>
      </c>
      <c r="AT5" s="366" t="s">
        <v>290</v>
      </c>
      <c r="AU5" s="366" t="s">
        <v>291</v>
      </c>
      <c r="AV5" s="366" t="s">
        <v>76</v>
      </c>
      <c r="AW5" s="366" t="s">
        <v>292</v>
      </c>
      <c r="AX5" s="366" t="s">
        <v>293</v>
      </c>
      <c r="AY5" s="366" t="s">
        <v>294</v>
      </c>
      <c r="AZ5" s="366" t="s">
        <v>295</v>
      </c>
      <c r="BA5" s="366" t="s">
        <v>296</v>
      </c>
      <c r="BB5" s="366" t="s">
        <v>297</v>
      </c>
      <c r="BC5" s="366" t="s">
        <v>263</v>
      </c>
      <c r="BD5" s="366" t="s">
        <v>298</v>
      </c>
      <c r="BE5" s="366" t="s">
        <v>299</v>
      </c>
      <c r="BF5" s="335" t="s">
        <v>300</v>
      </c>
      <c r="BG5" s="366" t="s">
        <v>301</v>
      </c>
      <c r="BH5" s="333" t="s">
        <v>302</v>
      </c>
      <c r="BI5" s="366" t="s">
        <v>76</v>
      </c>
      <c r="BJ5" s="366" t="s">
        <v>303</v>
      </c>
      <c r="BK5" s="366" t="s">
        <v>304</v>
      </c>
      <c r="BL5" s="366" t="s">
        <v>305</v>
      </c>
      <c r="BM5" s="366" t="s">
        <v>306</v>
      </c>
      <c r="BN5" s="366" t="s">
        <v>76</v>
      </c>
      <c r="BO5" s="366" t="s">
        <v>307</v>
      </c>
      <c r="BP5" s="366" t="s">
        <v>308</v>
      </c>
      <c r="BQ5" s="366" t="s">
        <v>309</v>
      </c>
      <c r="BR5" s="366" t="s">
        <v>310</v>
      </c>
      <c r="BS5" s="366" t="s">
        <v>311</v>
      </c>
      <c r="BT5" s="366" t="s">
        <v>312</v>
      </c>
      <c r="BU5" s="366" t="s">
        <v>313</v>
      </c>
      <c r="BV5" s="366" t="s">
        <v>314</v>
      </c>
      <c r="BW5" s="366" t="s">
        <v>315</v>
      </c>
      <c r="BX5" s="366" t="s">
        <v>316</v>
      </c>
      <c r="BY5" s="366" t="s">
        <v>317</v>
      </c>
      <c r="BZ5" s="366" t="s">
        <v>318</v>
      </c>
      <c r="CA5" s="366" t="s">
        <v>76</v>
      </c>
      <c r="CB5" s="366" t="s">
        <v>307</v>
      </c>
      <c r="CC5" s="366" t="s">
        <v>308</v>
      </c>
      <c r="CD5" s="366" t="s">
        <v>309</v>
      </c>
      <c r="CE5" s="366" t="s">
        <v>310</v>
      </c>
      <c r="CF5" s="366" t="s">
        <v>311</v>
      </c>
      <c r="CG5" s="366" t="s">
        <v>312</v>
      </c>
      <c r="CH5" s="366" t="s">
        <v>313</v>
      </c>
      <c r="CI5" s="366" t="s">
        <v>319</v>
      </c>
      <c r="CJ5" s="366" t="s">
        <v>320</v>
      </c>
      <c r="CK5" s="366" t="s">
        <v>321</v>
      </c>
      <c r="CL5" s="366" t="s">
        <v>322</v>
      </c>
      <c r="CM5" s="366" t="s">
        <v>314</v>
      </c>
      <c r="CN5" s="366" t="s">
        <v>315</v>
      </c>
      <c r="CO5" s="366" t="s">
        <v>323</v>
      </c>
      <c r="CP5" s="366" t="s">
        <v>317</v>
      </c>
      <c r="CQ5" s="366" t="s">
        <v>247</v>
      </c>
      <c r="CR5" s="366" t="s">
        <v>76</v>
      </c>
      <c r="CS5" s="366" t="s">
        <v>324</v>
      </c>
      <c r="CT5" s="366" t="s">
        <v>325</v>
      </c>
      <c r="CU5" s="366" t="s">
        <v>76</v>
      </c>
      <c r="CV5" s="366" t="s">
        <v>324</v>
      </c>
      <c r="CW5" s="366" t="s">
        <v>326</v>
      </c>
      <c r="CX5" s="366" t="s">
        <v>327</v>
      </c>
      <c r="CY5" s="366" t="s">
        <v>328</v>
      </c>
      <c r="CZ5" s="366" t="s">
        <v>325</v>
      </c>
      <c r="DA5" s="366" t="s">
        <v>76</v>
      </c>
      <c r="DB5" s="366" t="s">
        <v>250</v>
      </c>
      <c r="DC5" s="366" t="s">
        <v>329</v>
      </c>
      <c r="DD5" s="366" t="s">
        <v>76</v>
      </c>
      <c r="DE5" s="366" t="s">
        <v>330</v>
      </c>
      <c r="DF5" s="366" t="s">
        <v>331</v>
      </c>
      <c r="DG5" s="366" t="s">
        <v>332</v>
      </c>
      <c r="DH5" s="366" t="s">
        <v>251</v>
      </c>
      <c r="DI5" s="72"/>
    </row>
    <row r="6" spans="1:113" ht="30.75" customHeight="1" x14ac:dyDescent="0.15">
      <c r="A6" s="145" t="s">
        <v>81</v>
      </c>
      <c r="B6" s="145" t="s">
        <v>82</v>
      </c>
      <c r="C6" s="145" t="s">
        <v>83</v>
      </c>
      <c r="D6" s="366"/>
      <c r="E6" s="347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 t="s">
        <v>333</v>
      </c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35"/>
      <c r="BG6" s="366"/>
      <c r="BH6" s="333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72"/>
    </row>
    <row r="7" spans="1:113" ht="19.5" customHeight="1" x14ac:dyDescent="0.15">
      <c r="A7" s="147" t="s">
        <v>81</v>
      </c>
      <c r="B7" s="147" t="s">
        <v>82</v>
      </c>
      <c r="C7" s="147" t="s">
        <v>83</v>
      </c>
      <c r="D7" s="148" t="s">
        <v>85</v>
      </c>
      <c r="E7" s="149">
        <f>SUM(F7,T7,AV7,BI7,BN7,CA7,CR7,CU7,DA7,DD7)</f>
        <v>0</v>
      </c>
      <c r="F7" s="150" t="s">
        <v>334</v>
      </c>
      <c r="G7" s="151" t="s">
        <v>335</v>
      </c>
      <c r="H7" s="151" t="s">
        <v>336</v>
      </c>
      <c r="I7" s="151" t="s">
        <v>337</v>
      </c>
      <c r="J7" s="151" t="s">
        <v>338</v>
      </c>
      <c r="K7" s="151" t="s">
        <v>339</v>
      </c>
      <c r="L7" s="151" t="s">
        <v>340</v>
      </c>
      <c r="M7" s="151" t="s">
        <v>341</v>
      </c>
      <c r="N7" s="151" t="s">
        <v>342</v>
      </c>
      <c r="O7" s="151" t="s">
        <v>343</v>
      </c>
      <c r="P7" s="151" t="s">
        <v>344</v>
      </c>
      <c r="Q7" s="151" t="s">
        <v>345</v>
      </c>
      <c r="R7" s="151" t="s">
        <v>346</v>
      </c>
      <c r="S7" s="151" t="s">
        <v>347</v>
      </c>
      <c r="T7" s="151" t="s">
        <v>348</v>
      </c>
      <c r="U7" s="151" t="s">
        <v>349</v>
      </c>
      <c r="V7" s="151" t="s">
        <v>350</v>
      </c>
      <c r="W7" s="151" t="s">
        <v>351</v>
      </c>
      <c r="X7" s="151" t="s">
        <v>352</v>
      </c>
      <c r="Y7" s="151" t="s">
        <v>353</v>
      </c>
      <c r="Z7" s="151" t="s">
        <v>354</v>
      </c>
      <c r="AA7" s="151" t="s">
        <v>355</v>
      </c>
      <c r="AB7" s="151" t="s">
        <v>356</v>
      </c>
      <c r="AC7" s="151" t="s">
        <v>357</v>
      </c>
      <c r="AD7" s="151" t="s">
        <v>358</v>
      </c>
      <c r="AE7" s="151" t="s">
        <v>359</v>
      </c>
      <c r="AF7" s="151" t="s">
        <v>360</v>
      </c>
      <c r="AG7" s="151" t="s">
        <v>361</v>
      </c>
      <c r="AH7" s="151" t="s">
        <v>362</v>
      </c>
      <c r="AI7" s="151" t="s">
        <v>363</v>
      </c>
      <c r="AJ7" s="151" t="s">
        <v>364</v>
      </c>
      <c r="AK7" s="151" t="s">
        <v>365</v>
      </c>
      <c r="AL7" s="151" t="s">
        <v>333</v>
      </c>
      <c r="AM7" s="151" t="s">
        <v>366</v>
      </c>
      <c r="AN7" s="151" t="s">
        <v>367</v>
      </c>
      <c r="AO7" s="151" t="s">
        <v>368</v>
      </c>
      <c r="AP7" s="151" t="s">
        <v>369</v>
      </c>
      <c r="AQ7" s="151" t="s">
        <v>370</v>
      </c>
      <c r="AR7" s="151" t="s">
        <v>371</v>
      </c>
      <c r="AS7" s="151" t="s">
        <v>372</v>
      </c>
      <c r="AT7" s="151" t="s">
        <v>373</v>
      </c>
      <c r="AU7" s="151" t="s">
        <v>374</v>
      </c>
      <c r="AV7" s="151" t="s">
        <v>375</v>
      </c>
      <c r="AW7" s="151" t="s">
        <v>376</v>
      </c>
      <c r="AX7" s="151" t="s">
        <v>377</v>
      </c>
      <c r="AY7" s="151" t="s">
        <v>378</v>
      </c>
      <c r="AZ7" s="151" t="s">
        <v>379</v>
      </c>
      <c r="BA7" s="151" t="s">
        <v>380</v>
      </c>
      <c r="BB7" s="151" t="s">
        <v>381</v>
      </c>
      <c r="BC7" s="151" t="s">
        <v>382</v>
      </c>
      <c r="BD7" s="151" t="s">
        <v>383</v>
      </c>
      <c r="BE7" s="151" t="s">
        <v>384</v>
      </c>
      <c r="BF7" s="165" t="s">
        <v>385</v>
      </c>
      <c r="BG7" s="151" t="s">
        <v>386</v>
      </c>
      <c r="BH7" s="150" t="s">
        <v>387</v>
      </c>
      <c r="BI7" s="151" t="s">
        <v>388</v>
      </c>
      <c r="BJ7" s="151" t="s">
        <v>389</v>
      </c>
      <c r="BK7" s="151" t="s">
        <v>390</v>
      </c>
      <c r="BL7" s="151" t="s">
        <v>391</v>
      </c>
      <c r="BM7" s="151" t="s">
        <v>392</v>
      </c>
      <c r="BN7" s="151" t="s">
        <v>393</v>
      </c>
      <c r="BO7" s="151" t="s">
        <v>394</v>
      </c>
      <c r="BP7" s="151" t="s">
        <v>395</v>
      </c>
      <c r="BQ7" s="151" t="s">
        <v>396</v>
      </c>
      <c r="BR7" s="151" t="s">
        <v>397</v>
      </c>
      <c r="BS7" s="151" t="s">
        <v>398</v>
      </c>
      <c r="BT7" s="151" t="s">
        <v>399</v>
      </c>
      <c r="BU7" s="151" t="s">
        <v>400</v>
      </c>
      <c r="BV7" s="151" t="s">
        <v>401</v>
      </c>
      <c r="BW7" s="151" t="s">
        <v>402</v>
      </c>
      <c r="BX7" s="151" t="s">
        <v>403</v>
      </c>
      <c r="BY7" s="151" t="s">
        <v>404</v>
      </c>
      <c r="BZ7" s="151" t="s">
        <v>405</v>
      </c>
      <c r="CA7" s="151" t="s">
        <v>406</v>
      </c>
      <c r="CB7" s="151" t="s">
        <v>407</v>
      </c>
      <c r="CC7" s="151" t="s">
        <v>408</v>
      </c>
      <c r="CD7" s="151" t="s">
        <v>409</v>
      </c>
      <c r="CE7" s="151" t="s">
        <v>410</v>
      </c>
      <c r="CF7" s="151" t="s">
        <v>411</v>
      </c>
      <c r="CG7" s="151" t="s">
        <v>412</v>
      </c>
      <c r="CH7" s="151" t="s">
        <v>413</v>
      </c>
      <c r="CI7" s="151" t="s">
        <v>414</v>
      </c>
      <c r="CJ7" s="151" t="s">
        <v>415</v>
      </c>
      <c r="CK7" s="151" t="s">
        <v>416</v>
      </c>
      <c r="CL7" s="151" t="s">
        <v>417</v>
      </c>
      <c r="CM7" s="151" t="s">
        <v>418</v>
      </c>
      <c r="CN7" s="151" t="s">
        <v>419</v>
      </c>
      <c r="CO7" s="151" t="s">
        <v>420</v>
      </c>
      <c r="CP7" s="151" t="s">
        <v>421</v>
      </c>
      <c r="CQ7" s="151" t="s">
        <v>422</v>
      </c>
      <c r="CR7" s="151" t="s">
        <v>423</v>
      </c>
      <c r="CS7" s="151" t="s">
        <v>424</v>
      </c>
      <c r="CT7" s="151" t="s">
        <v>425</v>
      </c>
      <c r="CU7" s="151" t="s">
        <v>426</v>
      </c>
      <c r="CV7" s="151" t="s">
        <v>427</v>
      </c>
      <c r="CW7" s="151" t="s">
        <v>428</v>
      </c>
      <c r="CX7" s="151" t="s">
        <v>429</v>
      </c>
      <c r="CY7" s="151" t="s">
        <v>430</v>
      </c>
      <c r="CZ7" s="151" t="s">
        <v>431</v>
      </c>
      <c r="DA7" s="151" t="s">
        <v>432</v>
      </c>
      <c r="DB7" s="151" t="s">
        <v>433</v>
      </c>
      <c r="DC7" s="151" t="s">
        <v>434</v>
      </c>
      <c r="DD7" s="151" t="s">
        <v>435</v>
      </c>
      <c r="DE7" s="151" t="s">
        <v>436</v>
      </c>
      <c r="DF7" s="151" t="s">
        <v>437</v>
      </c>
      <c r="DG7" s="151" t="s">
        <v>438</v>
      </c>
      <c r="DH7" s="151" t="s">
        <v>439</v>
      </c>
      <c r="DI7" s="13"/>
    </row>
    <row r="8" spans="1:113" ht="19.5" customHeight="1" x14ac:dyDescent="0.15">
      <c r="A8" s="104"/>
      <c r="B8" s="104"/>
      <c r="C8" s="104"/>
      <c r="D8" s="56" t="s">
        <v>61</v>
      </c>
      <c r="E8" s="152">
        <f>E10+E32+E39+E40</f>
        <v>8674809.56</v>
      </c>
      <c r="F8" s="153">
        <f>F10+F32+F40</f>
        <v>3576076.8099999996</v>
      </c>
      <c r="G8" s="152">
        <v>828960</v>
      </c>
      <c r="H8" s="152">
        <v>686118</v>
      </c>
      <c r="I8" s="152">
        <v>69080</v>
      </c>
      <c r="J8" s="152"/>
      <c r="K8" s="152">
        <v>440700</v>
      </c>
      <c r="L8" s="152">
        <v>327391.36</v>
      </c>
      <c r="M8" s="152">
        <v>163241.92</v>
      </c>
      <c r="N8" s="152">
        <v>143233.72</v>
      </c>
      <c r="O8" s="152">
        <v>85177.76</v>
      </c>
      <c r="P8" s="152">
        <v>41912.85</v>
      </c>
      <c r="Q8" s="152">
        <v>324651.36</v>
      </c>
      <c r="R8" s="152">
        <v>15600</v>
      </c>
      <c r="S8" s="152">
        <v>450009.84</v>
      </c>
      <c r="T8" s="152">
        <f>T10+T15</f>
        <v>665000</v>
      </c>
      <c r="U8" s="152">
        <f>U10+U15</f>
        <v>357700</v>
      </c>
      <c r="V8" s="152"/>
      <c r="W8" s="152"/>
      <c r="X8" s="152"/>
      <c r="Y8" s="152">
        <v>8500</v>
      </c>
      <c r="Z8" s="152">
        <v>40000</v>
      </c>
      <c r="AA8" s="152">
        <v>48000</v>
      </c>
      <c r="AB8" s="159"/>
      <c r="AC8" s="152"/>
      <c r="AD8" s="152">
        <v>100000</v>
      </c>
      <c r="AE8" s="152"/>
      <c r="AF8" s="152"/>
      <c r="AG8" s="152"/>
      <c r="AH8" s="152"/>
      <c r="AI8" s="152">
        <v>11000</v>
      </c>
      <c r="AJ8" s="152">
        <v>4800</v>
      </c>
      <c r="AK8" s="152"/>
      <c r="AL8" s="152"/>
      <c r="AM8" s="152"/>
      <c r="AN8" s="152"/>
      <c r="AO8" s="152"/>
      <c r="AP8" s="152"/>
      <c r="AQ8" s="152"/>
      <c r="AR8" s="152">
        <v>95000</v>
      </c>
      <c r="AS8" s="152"/>
      <c r="AT8" s="152"/>
      <c r="AU8" s="152"/>
      <c r="AV8" s="152">
        <f>AV10+AV37</f>
        <v>9721824.75</v>
      </c>
      <c r="AW8" s="152">
        <v>158226.75</v>
      </c>
      <c r="AX8" s="152"/>
      <c r="AY8" s="152"/>
      <c r="AZ8" s="152"/>
      <c r="BA8" s="152">
        <v>11555515</v>
      </c>
      <c r="BB8" s="152"/>
      <c r="BC8" s="152"/>
      <c r="BD8" s="152"/>
      <c r="BE8" s="152">
        <v>180</v>
      </c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72"/>
    </row>
    <row r="9" spans="1:113" ht="19.5" customHeight="1" x14ac:dyDescent="0.15">
      <c r="A9" s="104"/>
      <c r="B9" s="104"/>
      <c r="C9" s="104"/>
      <c r="D9" s="120" t="s">
        <v>0</v>
      </c>
      <c r="E9" s="152"/>
      <c r="F9" s="153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9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72"/>
    </row>
    <row r="10" spans="1:113" ht="19.5" customHeight="1" x14ac:dyDescent="0.15">
      <c r="A10" s="104"/>
      <c r="B10" s="104"/>
      <c r="C10" s="104"/>
      <c r="D10" s="56" t="s">
        <v>440</v>
      </c>
      <c r="E10" s="152">
        <f>E11+E13+E16+E22+E24+E26+E28+E30</f>
        <v>7124626.720000001</v>
      </c>
      <c r="F10" s="153">
        <f>F11+F13+F16</f>
        <v>3023013.9699999997</v>
      </c>
      <c r="G10" s="152">
        <f>G11+G16</f>
        <v>828960</v>
      </c>
      <c r="H10" s="152">
        <f>H11+H16</f>
        <v>686118</v>
      </c>
      <c r="I10" s="152">
        <f>I11+I16</f>
        <v>69080</v>
      </c>
      <c r="J10" s="152"/>
      <c r="K10" s="152">
        <f>K16</f>
        <v>440700</v>
      </c>
      <c r="L10" s="152">
        <f>L13</f>
        <v>327391.36</v>
      </c>
      <c r="M10" s="152">
        <f>M13</f>
        <v>163241.92</v>
      </c>
      <c r="N10" s="152"/>
      <c r="O10" s="152"/>
      <c r="P10" s="152">
        <f>P11+P16</f>
        <v>41912.85</v>
      </c>
      <c r="Q10" s="105"/>
      <c r="R10" s="152">
        <f>R11+R16</f>
        <v>15600</v>
      </c>
      <c r="S10" s="152">
        <f>S16</f>
        <v>450009.84</v>
      </c>
      <c r="T10" s="152">
        <f>T11+T16</f>
        <v>665000</v>
      </c>
      <c r="U10" s="152">
        <f>U11+U16</f>
        <v>357700</v>
      </c>
      <c r="V10" s="152"/>
      <c r="W10" s="152"/>
      <c r="X10" s="152"/>
      <c r="Y10" s="152">
        <f>Y11+Y16</f>
        <v>8500</v>
      </c>
      <c r="Z10" s="152">
        <f>Z11+Z16</f>
        <v>40000</v>
      </c>
      <c r="AA10" s="152">
        <f>AA11+AA16</f>
        <v>48000</v>
      </c>
      <c r="AB10" s="159"/>
      <c r="AC10" s="152"/>
      <c r="AD10" s="152">
        <f>AD11+AD16</f>
        <v>100000</v>
      </c>
      <c r="AE10" s="152"/>
      <c r="AF10" s="152"/>
      <c r="AG10" s="152"/>
      <c r="AH10" s="152"/>
      <c r="AI10" s="152">
        <f>AI11+AI16</f>
        <v>11000</v>
      </c>
      <c r="AJ10" s="152">
        <f>AJ11+AJ16</f>
        <v>4800</v>
      </c>
      <c r="AK10" s="152"/>
      <c r="AL10" s="152"/>
      <c r="AM10" s="152"/>
      <c r="AN10" s="152"/>
      <c r="AO10" s="152"/>
      <c r="AP10" s="152"/>
      <c r="AQ10" s="152"/>
      <c r="AR10" s="152">
        <v>95000</v>
      </c>
      <c r="AS10" s="152"/>
      <c r="AT10" s="152"/>
      <c r="AU10" s="152"/>
      <c r="AV10" s="152">
        <f>AV11+AV16+AV22+AV24+AV26+AV28+AV30</f>
        <v>8724704.75</v>
      </c>
      <c r="AW10" s="152">
        <f>AW11</f>
        <v>158226.75</v>
      </c>
      <c r="AX10" s="152"/>
      <c r="AY10" s="152"/>
      <c r="AZ10" s="152"/>
      <c r="BA10" s="152">
        <f>BA16+BA22+BA24+BA26+BA28+BA30</f>
        <v>8547602</v>
      </c>
      <c r="BB10" s="152"/>
      <c r="BC10" s="152"/>
      <c r="BD10" s="152"/>
      <c r="BE10" s="152">
        <v>180</v>
      </c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72"/>
    </row>
    <row r="11" spans="1:113" ht="19.5" customHeight="1" x14ac:dyDescent="0.15">
      <c r="A11" s="104"/>
      <c r="B11" s="104"/>
      <c r="C11" s="104"/>
      <c r="D11" s="56" t="s">
        <v>441</v>
      </c>
      <c r="E11" s="152">
        <f>F11+T11+AV11</f>
        <v>1403562.49</v>
      </c>
      <c r="F11" s="153">
        <v>917769.74</v>
      </c>
      <c r="G11" s="152">
        <v>390288</v>
      </c>
      <c r="H11" s="152">
        <v>471078</v>
      </c>
      <c r="I11" s="152">
        <v>32524</v>
      </c>
      <c r="J11" s="152"/>
      <c r="K11" s="152"/>
      <c r="L11" s="152"/>
      <c r="M11" s="152"/>
      <c r="N11" s="152"/>
      <c r="O11" s="152"/>
      <c r="P11" s="152">
        <v>14679.74</v>
      </c>
      <c r="Q11" s="152"/>
      <c r="R11" s="152">
        <v>9200</v>
      </c>
      <c r="S11" s="152"/>
      <c r="T11" s="152">
        <f>U11+Y11+Z11+AA11+AD11+AI11+AJ11+AR11</f>
        <v>308750</v>
      </c>
      <c r="U11" s="152">
        <v>132850</v>
      </c>
      <c r="V11" s="152"/>
      <c r="W11" s="152"/>
      <c r="X11" s="152"/>
      <c r="Y11" s="152">
        <v>3500</v>
      </c>
      <c r="Z11" s="152">
        <v>10000</v>
      </c>
      <c r="AA11" s="152">
        <v>20000</v>
      </c>
      <c r="AB11" s="152"/>
      <c r="AC11" s="152"/>
      <c r="AD11" s="152">
        <v>40000</v>
      </c>
      <c r="AE11" s="152"/>
      <c r="AF11" s="152"/>
      <c r="AG11" s="152"/>
      <c r="AH11" s="152"/>
      <c r="AI11" s="152">
        <v>5000</v>
      </c>
      <c r="AJ11" s="152">
        <v>2400</v>
      </c>
      <c r="AK11" s="152"/>
      <c r="AL11" s="152"/>
      <c r="AM11" s="152"/>
      <c r="AN11" s="152"/>
      <c r="AO11" s="152"/>
      <c r="AP11" s="152"/>
      <c r="AQ11" s="152"/>
      <c r="AR11" s="152">
        <v>95000</v>
      </c>
      <c r="AS11" s="152"/>
      <c r="AT11" s="152"/>
      <c r="AU11" s="152"/>
      <c r="AV11" s="152">
        <v>177042.75</v>
      </c>
      <c r="AW11" s="152">
        <v>158226.75</v>
      </c>
      <c r="AX11" s="152"/>
      <c r="AY11" s="152"/>
      <c r="AZ11" s="152"/>
      <c r="BA11" s="152">
        <v>18696</v>
      </c>
      <c r="BB11" s="152"/>
      <c r="BC11" s="152"/>
      <c r="BD11" s="152"/>
      <c r="BE11" s="152">
        <v>120</v>
      </c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19"/>
    </row>
    <row r="12" spans="1:113" ht="19.5" customHeight="1" x14ac:dyDescent="0.15">
      <c r="A12" s="104" t="s">
        <v>90</v>
      </c>
      <c r="B12" s="104" t="s">
        <v>91</v>
      </c>
      <c r="C12" s="104" t="s">
        <v>92</v>
      </c>
      <c r="D12" s="56" t="s">
        <v>442</v>
      </c>
      <c r="E12" s="152">
        <f>F12+T12+AV12</f>
        <v>1403562.49</v>
      </c>
      <c r="F12" s="153">
        <v>917769.74</v>
      </c>
      <c r="G12" s="152">
        <v>390288</v>
      </c>
      <c r="H12" s="152">
        <v>471078</v>
      </c>
      <c r="I12" s="152">
        <v>32524</v>
      </c>
      <c r="J12" s="152"/>
      <c r="K12" s="152"/>
      <c r="L12" s="152"/>
      <c r="M12" s="152"/>
      <c r="N12" s="152"/>
      <c r="O12" s="152"/>
      <c r="P12" s="152">
        <v>14679.74</v>
      </c>
      <c r="Q12" s="152"/>
      <c r="R12" s="152">
        <v>9200</v>
      </c>
      <c r="S12" s="152"/>
      <c r="T12" s="152">
        <f>U12+Y12+Z12+AA12+AD12+AI12+AJ12+AR12</f>
        <v>308750</v>
      </c>
      <c r="U12" s="152">
        <v>132850</v>
      </c>
      <c r="V12" s="152"/>
      <c r="W12" s="152"/>
      <c r="X12" s="152"/>
      <c r="Y12" s="152">
        <v>3500</v>
      </c>
      <c r="Z12" s="152">
        <v>10000</v>
      </c>
      <c r="AA12" s="152">
        <v>20000</v>
      </c>
      <c r="AB12" s="152"/>
      <c r="AC12" s="152"/>
      <c r="AD12" s="152">
        <v>40000</v>
      </c>
      <c r="AE12" s="152"/>
      <c r="AF12" s="152"/>
      <c r="AG12" s="152"/>
      <c r="AH12" s="152"/>
      <c r="AI12" s="152">
        <v>5000</v>
      </c>
      <c r="AJ12" s="152">
        <v>2400</v>
      </c>
      <c r="AK12" s="152"/>
      <c r="AL12" s="152"/>
      <c r="AM12" s="152"/>
      <c r="AN12" s="152"/>
      <c r="AO12" s="152"/>
      <c r="AP12" s="152"/>
      <c r="AQ12" s="152"/>
      <c r="AR12" s="152">
        <v>95000</v>
      </c>
      <c r="AS12" s="152"/>
      <c r="AT12" s="152"/>
      <c r="AU12" s="152"/>
      <c r="AV12" s="152">
        <v>177042.75</v>
      </c>
      <c r="AW12" s="152">
        <v>158226.75</v>
      </c>
      <c r="AX12" s="152"/>
      <c r="AY12" s="152"/>
      <c r="AZ12" s="152"/>
      <c r="BA12" s="152">
        <v>18696</v>
      </c>
      <c r="BB12" s="152"/>
      <c r="BC12" s="152"/>
      <c r="BD12" s="152"/>
      <c r="BE12" s="152">
        <v>120</v>
      </c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19"/>
    </row>
    <row r="13" spans="1:113" ht="19.5" customHeight="1" x14ac:dyDescent="0.15">
      <c r="A13" s="104"/>
      <c r="B13" s="104"/>
      <c r="C13" s="104"/>
      <c r="D13" s="56" t="s">
        <v>443</v>
      </c>
      <c r="E13" s="152">
        <v>490633.28</v>
      </c>
      <c r="F13" s="153">
        <v>490633.28</v>
      </c>
      <c r="G13" s="152"/>
      <c r="H13" s="152"/>
      <c r="I13" s="152"/>
      <c r="J13" s="152"/>
      <c r="K13" s="152"/>
      <c r="L13" s="152">
        <v>327391.36</v>
      </c>
      <c r="M13" s="152">
        <v>163241.92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19"/>
    </row>
    <row r="14" spans="1:113" s="107" customFormat="1" ht="19.5" customHeight="1" x14ac:dyDescent="0.15">
      <c r="A14" s="104" t="s">
        <v>90</v>
      </c>
      <c r="B14" s="104" t="s">
        <v>95</v>
      </c>
      <c r="C14" s="104" t="s">
        <v>95</v>
      </c>
      <c r="D14" s="56" t="s">
        <v>444</v>
      </c>
      <c r="E14" s="152">
        <v>327391.36</v>
      </c>
      <c r="F14" s="154">
        <v>327391.36</v>
      </c>
      <c r="G14" s="154"/>
      <c r="H14" s="154"/>
      <c r="I14" s="154"/>
      <c r="J14" s="154"/>
      <c r="K14" s="154"/>
      <c r="L14" s="154">
        <v>327391.36</v>
      </c>
      <c r="M14" s="154"/>
      <c r="N14" s="154"/>
      <c r="O14" s="154"/>
      <c r="P14" s="154"/>
      <c r="Q14" s="154"/>
      <c r="R14" s="154"/>
      <c r="S14" s="154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67"/>
    </row>
    <row r="15" spans="1:113" ht="19.5" customHeight="1" x14ac:dyDescent="0.15">
      <c r="A15" s="104" t="s">
        <v>90</v>
      </c>
      <c r="B15" s="104" t="s">
        <v>95</v>
      </c>
      <c r="C15" s="104" t="s">
        <v>97</v>
      </c>
      <c r="D15" s="56" t="s">
        <v>445</v>
      </c>
      <c r="E15" s="152">
        <v>163241.92</v>
      </c>
      <c r="F15" s="154">
        <v>163241.92</v>
      </c>
      <c r="G15" s="154"/>
      <c r="H15" s="154"/>
      <c r="I15" s="154"/>
      <c r="J15" s="154"/>
      <c r="K15" s="154"/>
      <c r="L15" s="154"/>
      <c r="M15" s="154">
        <v>163241.92</v>
      </c>
      <c r="N15" s="154"/>
      <c r="O15" s="154"/>
      <c r="P15" s="154"/>
      <c r="Q15" s="154"/>
      <c r="R15" s="154"/>
      <c r="S15" s="154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19"/>
    </row>
    <row r="16" spans="1:113" ht="19.5" customHeight="1" x14ac:dyDescent="0.15">
      <c r="A16" s="104"/>
      <c r="B16" s="104"/>
      <c r="C16" s="104"/>
      <c r="D16" s="56" t="s">
        <v>446</v>
      </c>
      <c r="E16" s="152">
        <f>E17+E18+E19+E20+E21</f>
        <v>3739828.95</v>
      </c>
      <c r="F16" s="154">
        <v>1614610.95</v>
      </c>
      <c r="G16" s="154">
        <v>438672</v>
      </c>
      <c r="H16" s="154">
        <v>215040</v>
      </c>
      <c r="I16" s="154">
        <v>36556</v>
      </c>
      <c r="J16" s="154"/>
      <c r="K16" s="154">
        <v>440700</v>
      </c>
      <c r="L16" s="154"/>
      <c r="M16" s="154"/>
      <c r="N16" s="154"/>
      <c r="O16" s="154"/>
      <c r="P16" s="154">
        <v>27233.11</v>
      </c>
      <c r="Q16" s="154"/>
      <c r="R16" s="154">
        <v>6400</v>
      </c>
      <c r="S16" s="154">
        <v>450009.84</v>
      </c>
      <c r="T16" s="152">
        <v>356250</v>
      </c>
      <c r="U16" s="152">
        <v>224850</v>
      </c>
      <c r="V16" s="158"/>
      <c r="W16" s="158"/>
      <c r="X16" s="158"/>
      <c r="Y16" s="152">
        <v>5000</v>
      </c>
      <c r="Z16" s="152">
        <v>30000</v>
      </c>
      <c r="AA16" s="152">
        <v>28000</v>
      </c>
      <c r="AB16" s="152"/>
      <c r="AC16" s="152"/>
      <c r="AD16" s="152">
        <v>60000</v>
      </c>
      <c r="AE16" s="152"/>
      <c r="AF16" s="152"/>
      <c r="AG16" s="152"/>
      <c r="AH16" s="152"/>
      <c r="AI16" s="152">
        <v>6000</v>
      </c>
      <c r="AJ16" s="152">
        <v>2400</v>
      </c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>
        <v>1868968</v>
      </c>
      <c r="AW16" s="152"/>
      <c r="AX16" s="152"/>
      <c r="AY16" s="152"/>
      <c r="AZ16" s="152"/>
      <c r="BA16" s="152">
        <v>1868908</v>
      </c>
      <c r="BB16" s="152"/>
      <c r="BC16" s="152"/>
      <c r="BD16" s="152"/>
      <c r="BE16" s="152">
        <v>60</v>
      </c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19"/>
    </row>
    <row r="17" spans="1:113" ht="19.5" customHeight="1" x14ac:dyDescent="0.15">
      <c r="A17" s="104" t="s">
        <v>90</v>
      </c>
      <c r="B17" s="104" t="s">
        <v>99</v>
      </c>
      <c r="C17" s="104" t="s">
        <v>92</v>
      </c>
      <c r="D17" s="56" t="s">
        <v>447</v>
      </c>
      <c r="E17" s="152">
        <v>302400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>
        <v>302400</v>
      </c>
      <c r="AW17" s="152"/>
      <c r="AX17" s="152"/>
      <c r="AY17" s="152"/>
      <c r="AZ17" s="152"/>
      <c r="BA17" s="152">
        <v>302400</v>
      </c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19"/>
    </row>
    <row r="18" spans="1:113" ht="19.5" customHeight="1" x14ac:dyDescent="0.15">
      <c r="A18" s="104" t="s">
        <v>90</v>
      </c>
      <c r="B18" s="104" t="s">
        <v>99</v>
      </c>
      <c r="C18" s="104" t="s">
        <v>91</v>
      </c>
      <c r="D18" s="56" t="s">
        <v>448</v>
      </c>
      <c r="E18" s="152">
        <v>656508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>
        <v>656508</v>
      </c>
      <c r="AW18" s="152"/>
      <c r="AX18" s="152"/>
      <c r="AY18" s="152"/>
      <c r="AZ18" s="152"/>
      <c r="BA18" s="152">
        <v>656508</v>
      </c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19"/>
    </row>
    <row r="19" spans="1:113" ht="19.5" customHeight="1" x14ac:dyDescent="0.15">
      <c r="A19" s="104" t="s">
        <v>90</v>
      </c>
      <c r="B19" s="104" t="s">
        <v>99</v>
      </c>
      <c r="C19" s="104" t="s">
        <v>95</v>
      </c>
      <c r="D19" s="56" t="s">
        <v>449</v>
      </c>
      <c r="E19" s="152">
        <f>F19+T19+AV19</f>
        <v>1970920.95</v>
      </c>
      <c r="F19" s="154">
        <v>1614610.95</v>
      </c>
      <c r="G19" s="154">
        <v>438672</v>
      </c>
      <c r="H19" s="154">
        <v>215040</v>
      </c>
      <c r="I19" s="154">
        <v>36556</v>
      </c>
      <c r="J19" s="154"/>
      <c r="K19" s="154">
        <v>440700</v>
      </c>
      <c r="L19" s="154"/>
      <c r="M19" s="154"/>
      <c r="N19" s="154"/>
      <c r="O19" s="154"/>
      <c r="P19" s="154">
        <v>27233.11</v>
      </c>
      <c r="Q19" s="154"/>
      <c r="R19" s="154">
        <v>6400</v>
      </c>
      <c r="S19" s="154">
        <v>450009.84</v>
      </c>
      <c r="T19" s="152">
        <v>356250</v>
      </c>
      <c r="U19" s="152">
        <v>224850</v>
      </c>
      <c r="V19" s="152"/>
      <c r="W19" s="152"/>
      <c r="X19" s="152"/>
      <c r="Y19" s="152">
        <v>5000</v>
      </c>
      <c r="Z19" s="152">
        <v>30000</v>
      </c>
      <c r="AA19" s="152">
        <v>28000</v>
      </c>
      <c r="AB19" s="152"/>
      <c r="AC19" s="152"/>
      <c r="AD19" s="152">
        <v>60000</v>
      </c>
      <c r="AE19" s="152"/>
      <c r="AF19" s="152"/>
      <c r="AG19" s="152"/>
      <c r="AH19" s="152"/>
      <c r="AI19" s="152">
        <v>6000</v>
      </c>
      <c r="AJ19" s="152">
        <v>2400</v>
      </c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>
        <v>60</v>
      </c>
      <c r="AW19" s="152"/>
      <c r="AX19" s="152"/>
      <c r="AY19" s="152"/>
      <c r="AZ19" s="152"/>
      <c r="BA19" s="152"/>
      <c r="BB19" s="152"/>
      <c r="BC19" s="152"/>
      <c r="BD19" s="152"/>
      <c r="BE19" s="152">
        <v>60</v>
      </c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19"/>
    </row>
    <row r="20" spans="1:113" ht="19.5" customHeight="1" x14ac:dyDescent="0.15">
      <c r="A20" s="104" t="s">
        <v>90</v>
      </c>
      <c r="B20" s="104" t="s">
        <v>99</v>
      </c>
      <c r="C20" s="104" t="s">
        <v>97</v>
      </c>
      <c r="D20" s="56" t="s">
        <v>450</v>
      </c>
      <c r="E20" s="152">
        <v>210000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>
        <v>210000</v>
      </c>
      <c r="AW20" s="152"/>
      <c r="AX20" s="152"/>
      <c r="AY20" s="152"/>
      <c r="AZ20" s="152"/>
      <c r="BA20" s="152">
        <v>210000</v>
      </c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19"/>
    </row>
    <row r="21" spans="1:113" ht="19.5" customHeight="1" x14ac:dyDescent="0.15">
      <c r="A21" s="104" t="s">
        <v>90</v>
      </c>
      <c r="B21" s="104" t="s">
        <v>99</v>
      </c>
      <c r="C21" s="104" t="s">
        <v>104</v>
      </c>
      <c r="D21" s="447" t="s">
        <v>105</v>
      </c>
      <c r="E21" s="152">
        <v>600000</v>
      </c>
      <c r="F21" s="153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>
        <v>600000</v>
      </c>
      <c r="AW21" s="152"/>
      <c r="AX21" s="152"/>
      <c r="AY21" s="152"/>
      <c r="AZ21" s="152"/>
      <c r="BA21" s="152">
        <v>600000</v>
      </c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19"/>
    </row>
    <row r="22" spans="1:113" ht="19.5" customHeight="1" x14ac:dyDescent="0.15">
      <c r="A22" s="104"/>
      <c r="B22" s="104"/>
      <c r="C22" s="104"/>
      <c r="D22" s="56" t="s">
        <v>451</v>
      </c>
      <c r="E22" s="152">
        <v>770448</v>
      </c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>
        <v>770448</v>
      </c>
      <c r="AW22" s="152"/>
      <c r="AX22" s="152"/>
      <c r="AY22" s="152"/>
      <c r="AZ22" s="152"/>
      <c r="BA22" s="152">
        <v>770448</v>
      </c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19"/>
    </row>
    <row r="23" spans="1:113" ht="19.5" customHeight="1" x14ac:dyDescent="0.15">
      <c r="A23" s="104" t="s">
        <v>90</v>
      </c>
      <c r="B23" s="104" t="s">
        <v>106</v>
      </c>
      <c r="C23" s="104" t="s">
        <v>107</v>
      </c>
      <c r="D23" s="56" t="s">
        <v>452</v>
      </c>
      <c r="E23" s="152">
        <v>770448</v>
      </c>
      <c r="F23" s="153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>
        <v>770448</v>
      </c>
      <c r="AW23" s="152"/>
      <c r="AX23" s="152"/>
      <c r="AY23" s="152"/>
      <c r="AZ23" s="152"/>
      <c r="BA23" s="152">
        <v>770448</v>
      </c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19"/>
    </row>
    <row r="24" spans="1:113" ht="19.5" customHeight="1" x14ac:dyDescent="0.15">
      <c r="A24" s="104"/>
      <c r="B24" s="104"/>
      <c r="C24" s="104"/>
      <c r="D24" s="56" t="s">
        <v>453</v>
      </c>
      <c r="E24" s="152">
        <v>225436</v>
      </c>
      <c r="F24" s="155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2">
        <v>5413528</v>
      </c>
      <c r="AW24" s="152"/>
      <c r="AX24" s="154"/>
      <c r="AY24" s="154"/>
      <c r="AZ24" s="154"/>
      <c r="BA24" s="152">
        <v>5413528</v>
      </c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70"/>
    </row>
    <row r="25" spans="1:113" ht="19.5" customHeight="1" x14ac:dyDescent="0.15">
      <c r="A25" s="104" t="s">
        <v>90</v>
      </c>
      <c r="B25" s="104" t="s">
        <v>109</v>
      </c>
      <c r="C25" s="104" t="s">
        <v>92</v>
      </c>
      <c r="D25" s="56" t="s">
        <v>454</v>
      </c>
      <c r="E25" s="152">
        <v>225436</v>
      </c>
      <c r="F25" s="155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2">
        <v>225436</v>
      </c>
      <c r="AW25" s="152"/>
      <c r="AX25" s="154"/>
      <c r="AY25" s="154"/>
      <c r="AZ25" s="154"/>
      <c r="BA25" s="152">
        <v>225436</v>
      </c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70"/>
    </row>
    <row r="26" spans="1:113" ht="19.5" customHeight="1" x14ac:dyDescent="0.15">
      <c r="A26" s="104"/>
      <c r="B26" s="104"/>
      <c r="C26" s="104"/>
      <c r="D26" s="56" t="s">
        <v>455</v>
      </c>
      <c r="E26" s="152">
        <v>115318</v>
      </c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2">
        <v>115318</v>
      </c>
      <c r="AW26" s="152"/>
      <c r="AX26" s="154"/>
      <c r="AY26" s="154"/>
      <c r="AZ26" s="154"/>
      <c r="BA26" s="152">
        <v>115318</v>
      </c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70"/>
    </row>
    <row r="27" spans="1:113" ht="19.5" customHeight="1" x14ac:dyDescent="0.15">
      <c r="A27" s="104" t="s">
        <v>90</v>
      </c>
      <c r="B27" s="104" t="s">
        <v>111</v>
      </c>
      <c r="C27" s="104" t="s">
        <v>92</v>
      </c>
      <c r="D27" s="56" t="s">
        <v>456</v>
      </c>
      <c r="E27" s="152">
        <v>115318</v>
      </c>
      <c r="F27" s="155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2">
        <v>115318</v>
      </c>
      <c r="AW27" s="152"/>
      <c r="AX27" s="154"/>
      <c r="AY27" s="154"/>
      <c r="AZ27" s="154"/>
      <c r="BA27" s="152">
        <v>115318</v>
      </c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70"/>
    </row>
    <row r="28" spans="1:113" ht="19.5" customHeight="1" x14ac:dyDescent="0.15">
      <c r="A28" s="104"/>
      <c r="B28" s="104"/>
      <c r="C28" s="104"/>
      <c r="D28" s="56" t="s">
        <v>457</v>
      </c>
      <c r="E28" s="152">
        <v>350600</v>
      </c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2">
        <v>350600</v>
      </c>
      <c r="AW28" s="152"/>
      <c r="AX28" s="154"/>
      <c r="AY28" s="154"/>
      <c r="AZ28" s="154"/>
      <c r="BA28" s="152">
        <v>350600</v>
      </c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70"/>
    </row>
    <row r="29" spans="1:113" ht="19.5" customHeight="1" x14ac:dyDescent="0.15">
      <c r="A29" s="104" t="s">
        <v>90</v>
      </c>
      <c r="B29" s="104" t="s">
        <v>113</v>
      </c>
      <c r="C29" s="104" t="s">
        <v>91</v>
      </c>
      <c r="D29" s="56" t="s">
        <v>458</v>
      </c>
      <c r="E29" s="152">
        <v>350600</v>
      </c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2">
        <v>350600</v>
      </c>
      <c r="AW29" s="152"/>
      <c r="AX29" s="154"/>
      <c r="AY29" s="154"/>
      <c r="AZ29" s="154"/>
      <c r="BA29" s="152">
        <v>350600</v>
      </c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70"/>
    </row>
    <row r="30" spans="1:113" ht="19.5" customHeight="1" x14ac:dyDescent="0.15">
      <c r="A30" s="104"/>
      <c r="B30" s="104"/>
      <c r="C30" s="104"/>
      <c r="D30" s="56" t="s">
        <v>459</v>
      </c>
      <c r="E30" s="152">
        <v>28800</v>
      </c>
      <c r="F30" s="155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2">
        <v>28800</v>
      </c>
      <c r="AW30" s="152"/>
      <c r="AX30" s="154"/>
      <c r="AY30" s="154"/>
      <c r="AZ30" s="154"/>
      <c r="BA30" s="152">
        <v>28800</v>
      </c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70"/>
    </row>
    <row r="31" spans="1:113" ht="19.5" customHeight="1" x14ac:dyDescent="0.15">
      <c r="A31" s="104" t="s">
        <v>90</v>
      </c>
      <c r="B31" s="104" t="s">
        <v>115</v>
      </c>
      <c r="C31" s="104" t="s">
        <v>91</v>
      </c>
      <c r="D31" s="56" t="s">
        <v>460</v>
      </c>
      <c r="E31" s="152">
        <v>28800</v>
      </c>
      <c r="F31" s="155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2">
        <v>28800</v>
      </c>
      <c r="AW31" s="152"/>
      <c r="AX31" s="154"/>
      <c r="AY31" s="154"/>
      <c r="AZ31" s="154"/>
      <c r="BA31" s="152">
        <v>28800</v>
      </c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70"/>
    </row>
    <row r="32" spans="1:113" ht="19.5" customHeight="1" x14ac:dyDescent="0.15">
      <c r="A32" s="104"/>
      <c r="B32" s="104"/>
      <c r="C32" s="104"/>
      <c r="D32" s="56" t="s">
        <v>461</v>
      </c>
      <c r="E32" s="152">
        <v>228411.48</v>
      </c>
      <c r="F32" s="153">
        <v>228411.48</v>
      </c>
      <c r="G32" s="156"/>
      <c r="H32" s="156"/>
      <c r="I32" s="156"/>
      <c r="J32" s="156"/>
      <c r="K32" s="156"/>
      <c r="L32" s="156"/>
      <c r="M32" s="156"/>
      <c r="N32" s="154">
        <v>143233.72</v>
      </c>
      <c r="O32" s="154">
        <v>85177.76</v>
      </c>
      <c r="P32" s="154"/>
      <c r="Q32" s="154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2"/>
      <c r="AW32" s="152"/>
      <c r="AX32" s="154"/>
      <c r="AY32" s="154"/>
      <c r="AZ32" s="154"/>
      <c r="BA32" s="152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70"/>
    </row>
    <row r="33" spans="1:113" ht="19.5" customHeight="1" x14ac:dyDescent="0.15">
      <c r="A33" s="104"/>
      <c r="B33" s="104"/>
      <c r="C33" s="104"/>
      <c r="D33" s="56" t="s">
        <v>462</v>
      </c>
      <c r="E33" s="152">
        <v>228411.48</v>
      </c>
      <c r="F33" s="153">
        <v>228411.48</v>
      </c>
      <c r="G33" s="156"/>
      <c r="H33" s="156"/>
      <c r="I33" s="156"/>
      <c r="J33" s="156"/>
      <c r="K33" s="156"/>
      <c r="L33" s="156"/>
      <c r="M33" s="156"/>
      <c r="N33" s="154">
        <v>143233.72</v>
      </c>
      <c r="O33" s="154">
        <v>85177.76</v>
      </c>
      <c r="P33" s="154"/>
      <c r="Q33" s="154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2"/>
      <c r="AW33" s="152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70"/>
    </row>
    <row r="34" spans="1:113" ht="19.5" customHeight="1" x14ac:dyDescent="0.15">
      <c r="A34" s="104" t="s">
        <v>117</v>
      </c>
      <c r="B34" s="104" t="s">
        <v>106</v>
      </c>
      <c r="C34" s="104" t="s">
        <v>92</v>
      </c>
      <c r="D34" s="56" t="s">
        <v>463</v>
      </c>
      <c r="E34" s="152">
        <v>62572.3</v>
      </c>
      <c r="F34" s="153">
        <v>62572.3</v>
      </c>
      <c r="G34" s="156"/>
      <c r="H34" s="156"/>
      <c r="I34" s="156"/>
      <c r="J34" s="156"/>
      <c r="K34" s="156"/>
      <c r="L34" s="156"/>
      <c r="M34" s="156"/>
      <c r="N34" s="154">
        <v>62572.3</v>
      </c>
      <c r="O34" s="154"/>
      <c r="P34" s="154"/>
      <c r="Q34" s="154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2"/>
      <c r="AW34" s="152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70"/>
    </row>
    <row r="35" spans="1:113" ht="19.5" customHeight="1" x14ac:dyDescent="0.15">
      <c r="A35" s="104" t="s">
        <v>117</v>
      </c>
      <c r="B35" s="104" t="s">
        <v>106</v>
      </c>
      <c r="C35" s="104" t="s">
        <v>91</v>
      </c>
      <c r="D35" s="56" t="s">
        <v>464</v>
      </c>
      <c r="E35" s="152">
        <v>80661.42</v>
      </c>
      <c r="F35" s="153">
        <v>80661.42</v>
      </c>
      <c r="G35" s="156"/>
      <c r="H35" s="156"/>
      <c r="I35" s="156"/>
      <c r="J35" s="156"/>
      <c r="K35" s="156"/>
      <c r="L35" s="156"/>
      <c r="M35" s="156"/>
      <c r="N35" s="154">
        <v>80661.42</v>
      </c>
      <c r="O35" s="154"/>
      <c r="P35" s="154"/>
      <c r="Q35" s="154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2"/>
      <c r="AW35" s="152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70"/>
    </row>
    <row r="36" spans="1:112" ht="12.95" customHeight="1" x14ac:dyDescent="0.15">
      <c r="A36" s="104" t="s">
        <v>117</v>
      </c>
      <c r="B36" s="104" t="s">
        <v>106</v>
      </c>
      <c r="C36" s="104" t="s">
        <v>120</v>
      </c>
      <c r="D36" s="56" t="s">
        <v>465</v>
      </c>
      <c r="E36" s="152">
        <v>85177.76</v>
      </c>
      <c r="F36" s="153">
        <v>85177.76</v>
      </c>
      <c r="G36" s="154"/>
      <c r="H36" s="154"/>
      <c r="I36" s="154"/>
      <c r="J36" s="154"/>
      <c r="K36" s="154"/>
      <c r="L36" s="154"/>
      <c r="M36" s="154"/>
      <c r="N36" s="154"/>
      <c r="O36" s="154">
        <v>85177.76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</row>
    <row r="37" spans="1:112" ht="18.0" customHeight="1" x14ac:dyDescent="0.15">
      <c r="A37" s="104"/>
      <c r="B37" s="104"/>
      <c r="C37" s="104"/>
      <c r="D37" s="56" t="s">
        <v>466</v>
      </c>
      <c r="E37" s="152">
        <v>997120</v>
      </c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2">
        <v>997120</v>
      </c>
      <c r="AW37" s="152"/>
      <c r="AX37" s="152"/>
      <c r="AY37" s="152"/>
      <c r="AZ37" s="152"/>
      <c r="BA37" s="152">
        <v>997120</v>
      </c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</row>
    <row r="38" spans="1:112" ht="18.0" customHeight="1" x14ac:dyDescent="0.15">
      <c r="A38" s="104"/>
      <c r="B38" s="104"/>
      <c r="C38" s="104"/>
      <c r="D38" s="56" t="s">
        <v>467</v>
      </c>
      <c r="E38" s="152">
        <v>997120</v>
      </c>
      <c r="F38" s="153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2">
        <v>997120</v>
      </c>
      <c r="AW38" s="152"/>
      <c r="AX38" s="152"/>
      <c r="AY38" s="152"/>
      <c r="AZ38" s="152"/>
      <c r="BA38" s="152">
        <v>997120</v>
      </c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</row>
    <row r="39" spans="1:112" ht="18.95" customHeight="1" x14ac:dyDescent="0.15">
      <c r="A39" s="104" t="s">
        <v>122</v>
      </c>
      <c r="B39" s="104" t="s">
        <v>107</v>
      </c>
      <c r="C39" s="104" t="s">
        <v>95</v>
      </c>
      <c r="D39" s="56" t="s">
        <v>468</v>
      </c>
      <c r="E39" s="152">
        <v>997120</v>
      </c>
      <c r="F39" s="153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2">
        <v>997120</v>
      </c>
      <c r="AW39" s="152"/>
      <c r="AX39" s="152"/>
      <c r="AY39" s="152"/>
      <c r="AZ39" s="152"/>
      <c r="BA39" s="152">
        <v>997120</v>
      </c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</row>
    <row r="40" spans="1:112" ht="18.95" customHeight="1" x14ac:dyDescent="0.15">
      <c r="A40" s="104"/>
      <c r="B40" s="104"/>
      <c r="C40" s="104"/>
      <c r="D40" s="56" t="s">
        <v>469</v>
      </c>
      <c r="E40" s="152">
        <v>324651.36</v>
      </c>
      <c r="F40" s="153">
        <v>324651.36</v>
      </c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>
        <v>324651.36</v>
      </c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</row>
    <row r="41" spans="1:112" ht="18.95" customHeight="1" x14ac:dyDescent="0.15">
      <c r="A41" s="104"/>
      <c r="B41" s="104"/>
      <c r="C41" s="104"/>
      <c r="D41" s="56" t="s">
        <v>470</v>
      </c>
      <c r="E41" s="152">
        <v>324651.36</v>
      </c>
      <c r="F41" s="153">
        <v>324651.36</v>
      </c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>
        <v>324651.36</v>
      </c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</row>
    <row r="42" spans="1:112" ht="18.95" customHeight="1" x14ac:dyDescent="0.15">
      <c r="A42" s="104" t="s">
        <v>124</v>
      </c>
      <c r="B42" s="104" t="s">
        <v>91</v>
      </c>
      <c r="C42" s="104" t="s">
        <v>92</v>
      </c>
      <c r="D42" s="56" t="s">
        <v>471</v>
      </c>
      <c r="E42" s="152">
        <v>324651.36</v>
      </c>
      <c r="F42" s="153">
        <v>324651.36</v>
      </c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>
        <v>324651.36</v>
      </c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honeticPr fontId="0" type="noConversion"/>
  <printOptions horizontalCentered="1"/>
  <pageMargins left="0.39300641675633713" right="0.39300641675633713" top="0.786707251090703" bottom="0.39300641675633713" header="0.0" footer="0.0"/>
  <pageSetup paperSize="9" scale="26" orientation="landscape" fitToHeight="100" errors="blank"/>
  <colBreaks count="1" manualBreakCount="1">
    <brk id="47" max="1048575" man="1"/>
  </colBreaks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4"/>
  <sheetViews>
    <sheetView showGridLines="0" showZeros="0" view="pageBreakPreview" zoomScale="100" topLeftCell="A1" workbookViewId="0">
      <selection activeCell="F5" activeCellId="0" sqref="F5:F6"/>
    </sheetView>
  </sheetViews>
  <sheetFormatPr defaultRowHeight="12.75" customHeight="1" defaultColWidth="9.16680653889974" x14ac:dyDescent="0.15"/>
  <cols>
    <col min="1" max="2" width="10.333333333333334" customWidth="1"/>
    <col min="3" max="3" width="9.166666666666666"/>
    <col min="4" max="4" width="40.5" customWidth="1"/>
    <col min="5" max="5" width="25.833333333333332" customWidth="1"/>
    <col min="6" max="7" width="21.833333333333332" customWidth="1"/>
    <col min="8" max="8" width="8.666666666666666" customWidth="1"/>
  </cols>
  <sheetData>
    <row r="1" spans="1:8" ht="19.5" customHeight="1" x14ac:dyDescent="0.15">
      <c r="A1" s="73"/>
      <c r="B1" s="73"/>
      <c r="C1" s="73"/>
      <c r="D1" s="74"/>
      <c r="E1" s="73"/>
      <c r="F1" s="73"/>
      <c r="G1" s="40" t="s">
        <v>472</v>
      </c>
      <c r="H1" s="89"/>
    </row>
    <row r="2" spans="1:8" ht="25.5" customHeight="1" x14ac:dyDescent="0.15">
      <c r="A2" s="327" t="s">
        <v>473</v>
      </c>
      <c r="B2" s="327"/>
      <c r="C2" s="327"/>
      <c r="D2" s="327"/>
      <c r="E2" s="327"/>
      <c r="F2" s="327"/>
      <c r="G2" s="327"/>
      <c r="H2" s="89"/>
    </row>
    <row r="3" spans="1:8" ht="19.5" customHeight="1" x14ac:dyDescent="0.15">
      <c r="A3" s="98" t="s">
        <v>5</v>
      </c>
      <c r="B3" s="38"/>
      <c r="C3" s="38"/>
      <c r="D3" s="38"/>
      <c r="E3" s="34"/>
      <c r="F3" s="34"/>
      <c r="G3" s="40" t="s">
        <v>6</v>
      </c>
      <c r="H3" s="89"/>
    </row>
    <row r="4" spans="1:8" ht="19.5" customHeight="1" x14ac:dyDescent="0.15">
      <c r="A4" s="332" t="s">
        <v>474</v>
      </c>
      <c r="B4" s="331"/>
      <c r="C4" s="331"/>
      <c r="D4" s="330"/>
      <c r="E4" s="337" t="s">
        <v>128</v>
      </c>
      <c r="F4" s="336"/>
      <c r="G4" s="336"/>
      <c r="H4" s="89"/>
    </row>
    <row r="5" spans="1:8" ht="19.5" customHeight="1" x14ac:dyDescent="0.15">
      <c r="A5" s="332" t="s">
        <v>69</v>
      </c>
      <c r="B5" s="330"/>
      <c r="C5" s="373" t="s">
        <v>70</v>
      </c>
      <c r="D5" s="342" t="s">
        <v>475</v>
      </c>
      <c r="E5" s="336" t="s">
        <v>61</v>
      </c>
      <c r="F5" s="375" t="s">
        <v>476</v>
      </c>
      <c r="G5" s="377" t="s">
        <v>477</v>
      </c>
      <c r="H5" s="89"/>
    </row>
    <row r="6" spans="1:8" ht="24.0" customHeight="1" x14ac:dyDescent="0.15">
      <c r="A6" s="50" t="s">
        <v>81</v>
      </c>
      <c r="B6" s="51" t="s">
        <v>82</v>
      </c>
      <c r="C6" s="372"/>
      <c r="D6" s="367"/>
      <c r="E6" s="344"/>
      <c r="F6" s="374"/>
      <c r="G6" s="376"/>
      <c r="H6" s="89"/>
    </row>
    <row r="7" spans="1:8" ht="17.1" customHeight="1" x14ac:dyDescent="0.15">
      <c r="A7" s="104" t="s">
        <v>189</v>
      </c>
      <c r="B7" s="104" t="s">
        <v>190</v>
      </c>
      <c r="C7" s="104" t="s">
        <v>84</v>
      </c>
      <c r="D7" s="104" t="s">
        <v>191</v>
      </c>
      <c r="E7" s="140" t="s">
        <v>133</v>
      </c>
      <c r="F7" s="140" t="s">
        <v>478</v>
      </c>
      <c r="G7" s="140" t="s">
        <v>348</v>
      </c>
      <c r="H7" s="97"/>
    </row>
    <row r="8" spans="1:8" ht="17.1" customHeight="1" x14ac:dyDescent="0.15">
      <c r="A8" s="104"/>
      <c r="B8" s="104"/>
      <c r="C8" s="120"/>
      <c r="D8" s="121" t="s">
        <v>61</v>
      </c>
      <c r="E8" s="141">
        <v>3968169.72</v>
      </c>
      <c r="F8" s="141">
        <v>3303169.72</v>
      </c>
      <c r="G8" s="141">
        <v>665000</v>
      </c>
      <c r="H8" s="97"/>
    </row>
    <row r="9" spans="1:8" ht="17.1" customHeight="1" x14ac:dyDescent="0.15">
      <c r="A9" s="104"/>
      <c r="B9" s="104"/>
      <c r="C9" s="120" t="s">
        <v>89</v>
      </c>
      <c r="D9" s="120" t="s">
        <v>0</v>
      </c>
      <c r="E9" s="140"/>
      <c r="F9" s="140"/>
      <c r="G9" s="140"/>
      <c r="H9" s="97"/>
    </row>
    <row r="10" spans="1:8" ht="17.1" customHeight="1" x14ac:dyDescent="0.15">
      <c r="A10" s="142" t="s">
        <v>200</v>
      </c>
      <c r="B10" s="142"/>
      <c r="C10" s="142"/>
      <c r="D10" s="143" t="s">
        <v>201</v>
      </c>
      <c r="E10" s="105">
        <v>3110466.97</v>
      </c>
      <c r="F10" s="105">
        <v>3110466.97</v>
      </c>
      <c r="G10" s="105"/>
      <c r="H10" s="94"/>
    </row>
    <row r="11" spans="1:8" ht="17.1" customHeight="1" x14ac:dyDescent="0.15">
      <c r="A11" s="142" t="s">
        <v>479</v>
      </c>
      <c r="B11" s="142" t="s">
        <v>202</v>
      </c>
      <c r="C11" s="142" t="s">
        <v>89</v>
      </c>
      <c r="D11" s="143" t="s">
        <v>203</v>
      </c>
      <c r="E11" s="105">
        <v>828960</v>
      </c>
      <c r="F11" s="105">
        <v>828960</v>
      </c>
      <c r="G11" s="105"/>
      <c r="H11" s="94"/>
    </row>
    <row r="12" spans="1:8" ht="17.1" customHeight="1" x14ac:dyDescent="0.15">
      <c r="A12" s="142" t="s">
        <v>479</v>
      </c>
      <c r="B12" s="142" t="s">
        <v>204</v>
      </c>
      <c r="C12" s="142" t="s">
        <v>89</v>
      </c>
      <c r="D12" s="143" t="s">
        <v>205</v>
      </c>
      <c r="E12" s="105">
        <v>686118</v>
      </c>
      <c r="F12" s="105">
        <v>686118</v>
      </c>
      <c r="G12" s="105"/>
      <c r="H12" s="94"/>
    </row>
    <row r="13" spans="1:8" ht="17.1" customHeight="1" x14ac:dyDescent="0.15">
      <c r="A13" s="142" t="s">
        <v>479</v>
      </c>
      <c r="B13" s="142" t="s">
        <v>206</v>
      </c>
      <c r="C13" s="142" t="s">
        <v>89</v>
      </c>
      <c r="D13" s="143" t="s">
        <v>207</v>
      </c>
      <c r="E13" s="105">
        <v>69080</v>
      </c>
      <c r="F13" s="105">
        <v>69080</v>
      </c>
      <c r="G13" s="105"/>
      <c r="H13" s="94"/>
    </row>
    <row r="14" spans="1:8" ht="17.1" customHeight="1" x14ac:dyDescent="0.15">
      <c r="A14" s="142" t="s">
        <v>479</v>
      </c>
      <c r="B14" s="142" t="s">
        <v>208</v>
      </c>
      <c r="C14" s="142" t="s">
        <v>89</v>
      </c>
      <c r="D14" s="143" t="s">
        <v>209</v>
      </c>
      <c r="E14" s="105">
        <v>440700</v>
      </c>
      <c r="F14" s="105">
        <v>440700</v>
      </c>
      <c r="G14" s="105"/>
      <c r="H14" s="94"/>
    </row>
    <row r="15" spans="1:8" ht="17.1" customHeight="1" x14ac:dyDescent="0.15">
      <c r="A15" s="142" t="s">
        <v>479</v>
      </c>
      <c r="B15" s="142" t="s">
        <v>210</v>
      </c>
      <c r="C15" s="142" t="s">
        <v>89</v>
      </c>
      <c r="D15" s="143" t="s">
        <v>211</v>
      </c>
      <c r="E15" s="105">
        <v>327391.36</v>
      </c>
      <c r="F15" s="105">
        <v>327391.36</v>
      </c>
      <c r="G15" s="105"/>
      <c r="H15" s="94"/>
    </row>
    <row r="16" spans="1:8" ht="17.1" customHeight="1" x14ac:dyDescent="0.15">
      <c r="A16" s="142" t="s">
        <v>479</v>
      </c>
      <c r="B16" s="142" t="s">
        <v>212</v>
      </c>
      <c r="C16" s="142" t="s">
        <v>89</v>
      </c>
      <c r="D16" s="143" t="s">
        <v>213</v>
      </c>
      <c r="E16" s="105">
        <v>163241.92</v>
      </c>
      <c r="F16" s="105">
        <v>163241.92</v>
      </c>
      <c r="G16" s="105"/>
      <c r="H16" s="94"/>
    </row>
    <row r="17" spans="1:8" ht="17.1" customHeight="1" x14ac:dyDescent="0.15">
      <c r="A17" s="142" t="s">
        <v>479</v>
      </c>
      <c r="B17" s="142" t="s">
        <v>214</v>
      </c>
      <c r="C17" s="142" t="s">
        <v>89</v>
      </c>
      <c r="D17" s="143" t="s">
        <v>215</v>
      </c>
      <c r="E17" s="105">
        <v>143233.72</v>
      </c>
      <c r="F17" s="105">
        <v>143233.72</v>
      </c>
      <c r="G17" s="105"/>
      <c r="H17" s="94"/>
    </row>
    <row r="18" spans="1:8" ht="17.1" customHeight="1" x14ac:dyDescent="0.15">
      <c r="A18" s="142" t="s">
        <v>479</v>
      </c>
      <c r="B18" s="142" t="s">
        <v>216</v>
      </c>
      <c r="C18" s="142" t="s">
        <v>89</v>
      </c>
      <c r="D18" s="143" t="s">
        <v>217</v>
      </c>
      <c r="E18" s="105">
        <v>85177.76</v>
      </c>
      <c r="F18" s="105">
        <v>85177.76</v>
      </c>
      <c r="G18" s="105"/>
      <c r="H18" s="94"/>
    </row>
    <row r="19" spans="1:8" ht="17.1" customHeight="1" x14ac:dyDescent="0.15">
      <c r="A19" s="142" t="s">
        <v>479</v>
      </c>
      <c r="B19" s="142" t="s">
        <v>218</v>
      </c>
      <c r="C19" s="142" t="s">
        <v>89</v>
      </c>
      <c r="D19" s="143" t="s">
        <v>219</v>
      </c>
      <c r="E19" s="105">
        <v>41912.85</v>
      </c>
      <c r="F19" s="105">
        <v>41912.85</v>
      </c>
      <c r="G19" s="105"/>
      <c r="H19" s="94"/>
    </row>
    <row r="20" spans="1:8" ht="17.1" customHeight="1" x14ac:dyDescent="0.15">
      <c r="A20" s="142" t="s">
        <v>479</v>
      </c>
      <c r="B20" s="142" t="s">
        <v>220</v>
      </c>
      <c r="C20" s="142" t="s">
        <v>89</v>
      </c>
      <c r="D20" s="143" t="s">
        <v>221</v>
      </c>
      <c r="E20" s="105">
        <v>324651.36</v>
      </c>
      <c r="F20" s="105">
        <v>324651.36</v>
      </c>
      <c r="G20" s="105"/>
      <c r="H20" s="94"/>
    </row>
    <row r="21" spans="1:8" ht="17.1" customHeight="1" x14ac:dyDescent="0.15">
      <c r="A21" s="142" t="s">
        <v>222</v>
      </c>
      <c r="B21" s="142"/>
      <c r="C21" s="142"/>
      <c r="D21" s="143" t="s">
        <v>223</v>
      </c>
      <c r="E21" s="105">
        <v>665000</v>
      </c>
      <c r="F21" s="105"/>
      <c r="G21" s="105">
        <v>665000</v>
      </c>
      <c r="H21" s="94"/>
    </row>
    <row r="22" spans="1:8" ht="17.1" customHeight="1" x14ac:dyDescent="0.15">
      <c r="A22" s="142" t="s">
        <v>480</v>
      </c>
      <c r="B22" s="142" t="s">
        <v>202</v>
      </c>
      <c r="C22" s="142" t="s">
        <v>89</v>
      </c>
      <c r="D22" s="143" t="s">
        <v>224</v>
      </c>
      <c r="E22" s="105">
        <v>357700</v>
      </c>
      <c r="F22" s="105"/>
      <c r="G22" s="105">
        <v>357700</v>
      </c>
      <c r="H22" s="94"/>
    </row>
    <row r="23" spans="1:8" ht="17.1" customHeight="1" x14ac:dyDescent="0.15">
      <c r="A23" s="142" t="s">
        <v>480</v>
      </c>
      <c r="B23" s="142" t="s">
        <v>225</v>
      </c>
      <c r="C23" s="142" t="s">
        <v>89</v>
      </c>
      <c r="D23" s="143" t="s">
        <v>226</v>
      </c>
      <c r="E23" s="105">
        <v>8500</v>
      </c>
      <c r="F23" s="105"/>
      <c r="G23" s="105">
        <v>8500</v>
      </c>
      <c r="H23" s="94"/>
    </row>
    <row r="24" spans="1:8" ht="17.1" customHeight="1" x14ac:dyDescent="0.15">
      <c r="A24" s="142" t="s">
        <v>480</v>
      </c>
      <c r="B24" s="142" t="s">
        <v>227</v>
      </c>
      <c r="C24" s="142" t="s">
        <v>89</v>
      </c>
      <c r="D24" s="143" t="s">
        <v>228</v>
      </c>
      <c r="E24" s="105">
        <v>40000</v>
      </c>
      <c r="F24" s="105"/>
      <c r="G24" s="105">
        <v>40000</v>
      </c>
      <c r="H24" s="94"/>
    </row>
    <row r="25" spans="1:8" ht="17.1" customHeight="1" x14ac:dyDescent="0.15">
      <c r="A25" s="142" t="s">
        <v>480</v>
      </c>
      <c r="B25" s="142" t="s">
        <v>208</v>
      </c>
      <c r="C25" s="142" t="s">
        <v>89</v>
      </c>
      <c r="D25" s="143" t="s">
        <v>229</v>
      </c>
      <c r="E25" s="105">
        <v>48000</v>
      </c>
      <c r="F25" s="105"/>
      <c r="G25" s="105">
        <v>48000</v>
      </c>
      <c r="H25" s="94"/>
    </row>
    <row r="26" spans="1:8" ht="17.1" customHeight="1" x14ac:dyDescent="0.15">
      <c r="A26" s="142" t="s">
        <v>480</v>
      </c>
      <c r="B26" s="142" t="s">
        <v>216</v>
      </c>
      <c r="C26" s="142" t="s">
        <v>89</v>
      </c>
      <c r="D26" s="143" t="s">
        <v>230</v>
      </c>
      <c r="E26" s="105">
        <v>100000</v>
      </c>
      <c r="F26" s="105"/>
      <c r="G26" s="105">
        <v>100000</v>
      </c>
      <c r="H26" s="94"/>
    </row>
    <row r="27" spans="1:8" ht="17.1" customHeight="1" x14ac:dyDescent="0.15">
      <c r="A27" s="142" t="s">
        <v>480</v>
      </c>
      <c r="B27" s="142" t="s">
        <v>231</v>
      </c>
      <c r="C27" s="142" t="s">
        <v>89</v>
      </c>
      <c r="D27" s="143" t="s">
        <v>232</v>
      </c>
      <c r="E27" s="105">
        <v>11000</v>
      </c>
      <c r="F27" s="105"/>
      <c r="G27" s="105">
        <v>11000</v>
      </c>
      <c r="H27" s="94"/>
    </row>
    <row r="28" spans="1:8" ht="17.1" customHeight="1" x14ac:dyDescent="0.15">
      <c r="A28" s="142" t="s">
        <v>480</v>
      </c>
      <c r="B28" s="142" t="s">
        <v>233</v>
      </c>
      <c r="C28" s="142" t="s">
        <v>89</v>
      </c>
      <c r="D28" s="143" t="s">
        <v>234</v>
      </c>
      <c r="E28" s="105">
        <v>4800</v>
      </c>
      <c r="F28" s="105"/>
      <c r="G28" s="105">
        <v>4800</v>
      </c>
      <c r="H28" s="94"/>
    </row>
    <row r="29" spans="1:8" ht="17.1" customHeight="1" x14ac:dyDescent="0.15">
      <c r="A29" s="142" t="s">
        <v>480</v>
      </c>
      <c r="B29" s="142" t="s">
        <v>235</v>
      </c>
      <c r="C29" s="142" t="s">
        <v>89</v>
      </c>
      <c r="D29" s="143" t="s">
        <v>236</v>
      </c>
      <c r="E29" s="105">
        <v>95000</v>
      </c>
      <c r="F29" s="105"/>
      <c r="G29" s="105">
        <v>95000</v>
      </c>
      <c r="H29" s="94"/>
    </row>
    <row r="30" spans="1:8" ht="17.1" customHeight="1" x14ac:dyDescent="0.15">
      <c r="A30" s="142" t="s">
        <v>237</v>
      </c>
      <c r="B30" s="142"/>
      <c r="C30" s="142"/>
      <c r="D30" s="143" t="s">
        <v>238</v>
      </c>
      <c r="E30" s="105">
        <v>192702.75</v>
      </c>
      <c r="F30" s="105">
        <v>192702.75</v>
      </c>
      <c r="G30" s="105"/>
      <c r="H30" s="94"/>
    </row>
    <row r="31" spans="1:7" ht="17.1" customHeight="1" x14ac:dyDescent="0.15">
      <c r="A31" s="142" t="s">
        <v>481</v>
      </c>
      <c r="B31" s="142" t="s">
        <v>202</v>
      </c>
      <c r="C31" s="142" t="s">
        <v>89</v>
      </c>
      <c r="D31" s="143" t="s">
        <v>239</v>
      </c>
      <c r="E31" s="105">
        <v>158226.75</v>
      </c>
      <c r="F31" s="105">
        <v>158226.75</v>
      </c>
      <c r="G31" s="105"/>
    </row>
    <row r="32" spans="1:7" ht="17.1" customHeight="1" x14ac:dyDescent="0.15">
      <c r="A32" s="142" t="s">
        <v>481</v>
      </c>
      <c r="B32" s="142" t="s">
        <v>225</v>
      </c>
      <c r="C32" s="142" t="s">
        <v>89</v>
      </c>
      <c r="D32" s="143" t="s">
        <v>240</v>
      </c>
      <c r="E32" s="105">
        <v>18696</v>
      </c>
      <c r="F32" s="105">
        <v>18696</v>
      </c>
      <c r="G32" s="105"/>
    </row>
    <row r="33" spans="1:7" ht="17.1" customHeight="1" x14ac:dyDescent="0.15">
      <c r="A33" s="142" t="s">
        <v>481</v>
      </c>
      <c r="B33" s="142" t="s">
        <v>208</v>
      </c>
      <c r="C33" s="142" t="s">
        <v>89</v>
      </c>
      <c r="D33" s="143" t="s">
        <v>241</v>
      </c>
      <c r="E33" s="105">
        <v>15600</v>
      </c>
      <c r="F33" s="105">
        <v>15600</v>
      </c>
      <c r="G33" s="105"/>
    </row>
    <row r="34" spans="1:7" ht="17.1" customHeight="1" x14ac:dyDescent="0.15">
      <c r="A34" s="142" t="s">
        <v>481</v>
      </c>
      <c r="B34" s="142" t="s">
        <v>212</v>
      </c>
      <c r="C34" s="142" t="s">
        <v>89</v>
      </c>
      <c r="D34" s="143" t="s">
        <v>242</v>
      </c>
      <c r="E34" s="105">
        <v>180</v>
      </c>
      <c r="F34" s="105">
        <v>180</v>
      </c>
      <c r="G34" s="105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5" orientation="landscape" fitToHeight="10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H58"/>
  <sheetViews>
    <sheetView showGridLines="0" showZeros="0" view="pageBreakPreview" zoomScale="100" topLeftCell="A1" workbookViewId="0">
      <selection activeCell="E24" activeCellId="0" sqref="E24"/>
    </sheetView>
  </sheetViews>
  <sheetFormatPr defaultRowHeight="12.75" customHeight="1" defaultColWidth="9.16680653889974" x14ac:dyDescent="0.15"/>
  <cols>
    <col min="1" max="3" width="8.333333333333334" customWidth="1"/>
    <col min="4" max="4" width="17.0" customWidth="1"/>
    <col min="5" max="5" width="78.5" customWidth="1"/>
    <col min="6" max="6" width="25.0" customWidth="1"/>
    <col min="7" max="242" width="10.666666666666666" customWidth="1"/>
  </cols>
  <sheetData>
    <row r="1" spans="1:242" ht="19.5" customHeight="1" x14ac:dyDescent="0.15">
      <c r="A1" s="109"/>
      <c r="B1" s="109"/>
      <c r="C1" s="109"/>
      <c r="D1" s="109"/>
      <c r="E1" s="109"/>
      <c r="F1" s="33" t="s">
        <v>482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</row>
    <row r="2" spans="1:242" ht="18.0" customHeight="1" x14ac:dyDescent="0.15">
      <c r="A2" s="327" t="s">
        <v>483</v>
      </c>
      <c r="B2" s="327"/>
      <c r="C2" s="327"/>
      <c r="D2" s="327"/>
      <c r="E2" s="327"/>
      <c r="F2" s="327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</row>
    <row r="3" spans="1:242" ht="15.0" customHeight="1" x14ac:dyDescent="0.15">
      <c r="A3" s="110" t="s">
        <v>5</v>
      </c>
      <c r="B3" s="111"/>
      <c r="C3" s="111"/>
      <c r="D3" s="112"/>
      <c r="E3" s="112"/>
      <c r="F3" s="113" t="s">
        <v>6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</row>
    <row r="4" spans="1:242" ht="19.5" customHeight="1" x14ac:dyDescent="0.15">
      <c r="A4" s="332" t="s">
        <v>69</v>
      </c>
      <c r="B4" s="331"/>
      <c r="C4" s="330"/>
      <c r="D4" s="379" t="s">
        <v>70</v>
      </c>
      <c r="E4" s="345" t="s">
        <v>484</v>
      </c>
      <c r="F4" s="375" t="s">
        <v>74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</row>
    <row r="5" spans="1:242" ht="19.5" customHeight="1" x14ac:dyDescent="0.15">
      <c r="A5" s="50" t="s">
        <v>81</v>
      </c>
      <c r="B5" s="50" t="s">
        <v>82</v>
      </c>
      <c r="C5" s="51" t="s">
        <v>83</v>
      </c>
      <c r="D5" s="378"/>
      <c r="E5" s="345"/>
      <c r="F5" s="3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</row>
    <row r="6" spans="1:242" ht="19.5" customHeight="1" x14ac:dyDescent="0.15">
      <c r="A6" s="116" t="s">
        <v>81</v>
      </c>
      <c r="B6" s="116" t="s">
        <v>82</v>
      </c>
      <c r="C6" s="116" t="s">
        <v>83</v>
      </c>
      <c r="D6" s="117" t="s">
        <v>84</v>
      </c>
      <c r="E6" s="117" t="s">
        <v>485</v>
      </c>
      <c r="F6" s="118" t="s">
        <v>87</v>
      </c>
      <c r="G6" s="72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</row>
    <row r="7" spans="1:242" ht="19.5" customHeight="1" x14ac:dyDescent="0.15">
      <c r="A7" s="116"/>
      <c r="B7" s="116"/>
      <c r="C7" s="116"/>
      <c r="D7" s="120"/>
      <c r="E7" s="121" t="s">
        <v>61</v>
      </c>
      <c r="F7" s="122">
        <f>F9+F35</f>
        <v>4706639.84</v>
      </c>
      <c r="G7" s="72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</row>
    <row r="8" spans="1:242" ht="19.5" customHeight="1" x14ac:dyDescent="0.15">
      <c r="A8" s="116"/>
      <c r="B8" s="116"/>
      <c r="C8" s="116"/>
      <c r="D8" s="123" t="s">
        <v>89</v>
      </c>
      <c r="E8" s="124" t="s">
        <v>0</v>
      </c>
      <c r="F8" s="125"/>
      <c r="G8" s="72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</row>
    <row r="9" spans="1:242" s="107" customFormat="1" ht="19.5" customHeight="1" x14ac:dyDescent="0.15">
      <c r="A9" s="123"/>
      <c r="B9" s="123"/>
      <c r="C9" s="123"/>
      <c r="D9" s="123"/>
      <c r="E9" s="124" t="s">
        <v>486</v>
      </c>
      <c r="F9" s="122">
        <f>F10+F13+F15+F17+F19+F22+F26+F28+F30+F33</f>
        <v>3709519.84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</row>
    <row r="10" spans="1:242" ht="19.5" customHeight="1" x14ac:dyDescent="0.15">
      <c r="A10" s="123" t="s">
        <v>487</v>
      </c>
      <c r="B10" s="123" t="s">
        <v>488</v>
      </c>
      <c r="C10" s="123" t="s">
        <v>489</v>
      </c>
      <c r="D10" s="123" t="s">
        <v>89</v>
      </c>
      <c r="E10" s="448" t="s">
        <v>490</v>
      </c>
      <c r="F10" s="122">
        <v>302400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</row>
    <row r="11" spans="1:242" ht="19.5" customHeight="1" x14ac:dyDescent="0.15">
      <c r="A11" s="123"/>
      <c r="B11" s="123"/>
      <c r="C11" s="123"/>
      <c r="D11" s="123"/>
      <c r="E11" s="126" t="s">
        <v>491</v>
      </c>
      <c r="F11" s="122">
        <v>216000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</row>
    <row r="12" spans="1:242" ht="19.5" customHeight="1" x14ac:dyDescent="0.15">
      <c r="A12" s="123"/>
      <c r="B12" s="123"/>
      <c r="C12" s="123"/>
      <c r="D12" s="123"/>
      <c r="E12" s="126" t="s">
        <v>492</v>
      </c>
      <c r="F12" s="122">
        <v>86400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</row>
    <row r="13" spans="1:242" ht="19.5" customHeight="1" x14ac:dyDescent="0.15">
      <c r="A13" s="123" t="s">
        <v>487</v>
      </c>
      <c r="B13" s="123" t="s">
        <v>214</v>
      </c>
      <c r="C13" s="123" t="s">
        <v>493</v>
      </c>
      <c r="D13" s="123" t="s">
        <v>89</v>
      </c>
      <c r="E13" s="448" t="s">
        <v>494</v>
      </c>
      <c r="F13" s="122">
        <v>656508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</row>
    <row r="14" spans="1:242" ht="19.5" customHeight="1" x14ac:dyDescent="0.15">
      <c r="A14" s="123"/>
      <c r="B14" s="123"/>
      <c r="C14" s="123"/>
      <c r="D14" s="123"/>
      <c r="E14" s="126" t="s">
        <v>495</v>
      </c>
      <c r="F14" s="122">
        <v>656508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</row>
    <row r="15" spans="1:242" ht="19.5" customHeight="1" x14ac:dyDescent="0.15">
      <c r="A15" s="123" t="s">
        <v>487</v>
      </c>
      <c r="B15" s="123" t="s">
        <v>488</v>
      </c>
      <c r="C15" s="123" t="s">
        <v>496</v>
      </c>
      <c r="D15" s="123" t="s">
        <v>89</v>
      </c>
      <c r="E15" s="448" t="s">
        <v>497</v>
      </c>
      <c r="F15" s="122">
        <v>450009.84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</row>
    <row r="16" spans="1:242" s="108" customFormat="1" ht="19.5" customHeight="1" x14ac:dyDescent="0.15">
      <c r="A16" s="127"/>
      <c r="B16" s="127"/>
      <c r="C16" s="127"/>
      <c r="D16" s="127"/>
      <c r="E16" s="128" t="s">
        <v>498</v>
      </c>
      <c r="F16" s="129">
        <v>450009.84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</row>
    <row r="17" spans="1:242" ht="19.5" customHeight="1" x14ac:dyDescent="0.15">
      <c r="A17" s="123" t="s">
        <v>487</v>
      </c>
      <c r="B17" s="123" t="s">
        <v>488</v>
      </c>
      <c r="C17" s="123" t="s">
        <v>499</v>
      </c>
      <c r="D17" s="123" t="s">
        <v>89</v>
      </c>
      <c r="E17" s="448" t="s">
        <v>500</v>
      </c>
      <c r="F17" s="122">
        <v>210000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</row>
    <row r="18" spans="1:242" ht="19.5" customHeight="1" x14ac:dyDescent="0.15">
      <c r="A18" s="123"/>
      <c r="B18" s="123"/>
      <c r="C18" s="123"/>
      <c r="D18" s="123"/>
      <c r="E18" s="126" t="s">
        <v>501</v>
      </c>
      <c r="F18" s="122">
        <v>210000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</row>
    <row r="19" spans="1:242" ht="19.5" customHeight="1" x14ac:dyDescent="0.15">
      <c r="A19" s="123" t="s">
        <v>487</v>
      </c>
      <c r="B19" s="123" t="s">
        <v>488</v>
      </c>
      <c r="C19" s="123" t="s">
        <v>502</v>
      </c>
      <c r="D19" s="123" t="s">
        <v>89</v>
      </c>
      <c r="E19" s="448" t="s">
        <v>105</v>
      </c>
      <c r="F19" s="122">
        <v>600000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</row>
    <row r="20" spans="1:242" ht="19.5" customHeight="1" x14ac:dyDescent="0.15">
      <c r="A20" s="123"/>
      <c r="B20" s="123"/>
      <c r="C20" s="123"/>
      <c r="D20" s="123"/>
      <c r="E20" s="126" t="s">
        <v>503</v>
      </c>
      <c r="F20" s="122">
        <v>600000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</row>
    <row r="21" spans="1:242" ht="19.5" customHeight="1" x14ac:dyDescent="0.15">
      <c r="A21" s="123"/>
      <c r="B21" s="123"/>
      <c r="C21" s="123"/>
      <c r="D21" s="123"/>
      <c r="E21" s="448" t="s">
        <v>504</v>
      </c>
      <c r="F21" s="122">
        <v>770448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</row>
    <row r="22" spans="1:242" ht="19.5" customHeight="1" x14ac:dyDescent="0.15">
      <c r="A22" s="123" t="s">
        <v>487</v>
      </c>
      <c r="B22" s="123" t="s">
        <v>505</v>
      </c>
      <c r="C22" s="123" t="s">
        <v>506</v>
      </c>
      <c r="D22" s="123" t="s">
        <v>89</v>
      </c>
      <c r="E22" s="448" t="s">
        <v>507</v>
      </c>
      <c r="F22" s="122">
        <v>770448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</row>
    <row r="23" spans="1:242" ht="19.5" customHeight="1" x14ac:dyDescent="0.15">
      <c r="A23" s="123"/>
      <c r="B23" s="123"/>
      <c r="C23" s="123"/>
      <c r="D23" s="123"/>
      <c r="E23" s="126" t="s">
        <v>508</v>
      </c>
      <c r="F23" s="122">
        <v>311976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</row>
    <row r="24" spans="1:242" ht="19.5" customHeight="1" x14ac:dyDescent="0.15">
      <c r="A24" s="123"/>
      <c r="B24" s="123"/>
      <c r="C24" s="123"/>
      <c r="D24" s="123"/>
      <c r="E24" s="126" t="s">
        <v>509</v>
      </c>
      <c r="F24" s="122">
        <v>458472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</row>
    <row r="25" spans="1:242" ht="19.5" customHeight="1" x14ac:dyDescent="0.15">
      <c r="A25" s="123"/>
      <c r="B25" s="123"/>
      <c r="C25" s="123"/>
      <c r="D25" s="123"/>
      <c r="E25" s="448" t="s">
        <v>510</v>
      </c>
      <c r="F25" s="122">
        <v>225436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</row>
    <row r="26" spans="1:242" ht="19.5" customHeight="1" x14ac:dyDescent="0.15">
      <c r="A26" s="123" t="s">
        <v>487</v>
      </c>
      <c r="B26" s="123" t="s">
        <v>511</v>
      </c>
      <c r="C26" s="123" t="s">
        <v>489</v>
      </c>
      <c r="D26" s="123" t="s">
        <v>89</v>
      </c>
      <c r="E26" s="448" t="s">
        <v>512</v>
      </c>
      <c r="F26" s="122">
        <v>225436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</row>
    <row r="27" spans="1:242" ht="19.5" customHeight="1" x14ac:dyDescent="0.15">
      <c r="A27" s="123"/>
      <c r="B27" s="123"/>
      <c r="C27" s="123"/>
      <c r="D27" s="123"/>
      <c r="E27" s="448" t="s">
        <v>513</v>
      </c>
      <c r="F27" s="122">
        <v>115318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</row>
    <row r="28" spans="1:242" ht="19.5" customHeight="1" x14ac:dyDescent="0.15">
      <c r="A28" s="123" t="s">
        <v>487</v>
      </c>
      <c r="B28" s="123" t="s">
        <v>514</v>
      </c>
      <c r="C28" s="123" t="s">
        <v>489</v>
      </c>
      <c r="D28" s="123" t="s">
        <v>89</v>
      </c>
      <c r="E28" s="448" t="s">
        <v>515</v>
      </c>
      <c r="F28" s="122">
        <v>115318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</row>
    <row r="29" spans="1:242" ht="19.5" customHeight="1" x14ac:dyDescent="0.15">
      <c r="A29" s="123"/>
      <c r="B29" s="123"/>
      <c r="C29" s="123"/>
      <c r="D29" s="123"/>
      <c r="E29" s="448" t="s">
        <v>516</v>
      </c>
      <c r="F29" s="122">
        <v>350600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</row>
    <row r="30" spans="1:242" ht="19.5" customHeight="1" x14ac:dyDescent="0.15">
      <c r="A30" s="123" t="s">
        <v>487</v>
      </c>
      <c r="B30" s="123" t="s">
        <v>517</v>
      </c>
      <c r="C30" s="123" t="s">
        <v>493</v>
      </c>
      <c r="D30" s="123" t="s">
        <v>89</v>
      </c>
      <c r="E30" s="448" t="s">
        <v>518</v>
      </c>
      <c r="F30" s="122">
        <v>350600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</row>
    <row r="31" spans="1:242" ht="19.5" customHeight="1" x14ac:dyDescent="0.15">
      <c r="A31" s="123"/>
      <c r="B31" s="123"/>
      <c r="C31" s="123"/>
      <c r="D31" s="123"/>
      <c r="E31" s="126" t="s">
        <v>519</v>
      </c>
      <c r="F31" s="122">
        <v>350600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</row>
    <row r="32" spans="1:242" ht="19.5" customHeight="1" x14ac:dyDescent="0.15">
      <c r="A32" s="123"/>
      <c r="B32" s="123"/>
      <c r="C32" s="123"/>
      <c r="D32" s="123"/>
      <c r="E32" s="448" t="s">
        <v>520</v>
      </c>
      <c r="F32" s="122">
        <v>28800</v>
      </c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</row>
    <row r="33" spans="1:242" ht="19.5" customHeight="1" x14ac:dyDescent="0.15">
      <c r="A33" s="123" t="s">
        <v>487</v>
      </c>
      <c r="B33" s="123" t="s">
        <v>521</v>
      </c>
      <c r="C33" s="123" t="s">
        <v>493</v>
      </c>
      <c r="D33" s="123" t="s">
        <v>89</v>
      </c>
      <c r="E33" s="448" t="s">
        <v>522</v>
      </c>
      <c r="F33" s="122">
        <v>28800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</row>
    <row r="34" spans="1:242" ht="19.5" customHeight="1" x14ac:dyDescent="0.15">
      <c r="A34" s="123"/>
      <c r="B34" s="123"/>
      <c r="C34" s="123"/>
      <c r="D34" s="123"/>
      <c r="E34" s="126" t="s">
        <v>523</v>
      </c>
      <c r="F34" s="122">
        <v>28800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</row>
    <row r="35" spans="1:242" ht="19.5" customHeight="1" x14ac:dyDescent="0.15">
      <c r="A35" s="123" t="s">
        <v>524</v>
      </c>
      <c r="B35" s="123" t="s">
        <v>506</v>
      </c>
      <c r="C35" s="123" t="s">
        <v>496</v>
      </c>
      <c r="D35" s="123" t="s">
        <v>89</v>
      </c>
      <c r="E35" s="448" t="s">
        <v>525</v>
      </c>
      <c r="F35" s="122">
        <v>997120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</row>
    <row r="36" spans="1:242" ht="19.5" customHeight="1" x14ac:dyDescent="0.15">
      <c r="A36" s="123"/>
      <c r="B36" s="123"/>
      <c r="C36" s="123"/>
      <c r="D36" s="123"/>
      <c r="E36" s="124" t="s">
        <v>526</v>
      </c>
      <c r="F36" s="122">
        <v>819120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</row>
    <row r="37" spans="1:242" ht="19.5" customHeight="1" x14ac:dyDescent="0.15">
      <c r="A37" s="123"/>
      <c r="B37" s="123"/>
      <c r="C37" s="123"/>
      <c r="D37" s="123"/>
      <c r="E37" s="126" t="s">
        <v>527</v>
      </c>
      <c r="F37" s="122">
        <v>178000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</row>
    <row r="38" spans="1:242" ht="19.5" customHeight="1" x14ac:dyDescent="0.15">
      <c r="A38" s="62"/>
      <c r="B38" s="62"/>
      <c r="C38" s="62"/>
      <c r="D38" s="62"/>
      <c r="E38" s="62"/>
      <c r="F38" s="130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</row>
    <row r="39" spans="1:242" ht="19.5" customHeight="1" x14ac:dyDescent="0.15">
      <c r="A39" s="62"/>
      <c r="B39" s="62"/>
      <c r="C39" s="62"/>
      <c r="D39" s="63"/>
      <c r="E39" s="63"/>
      <c r="F39" s="130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</row>
    <row r="40" spans="1:242" ht="19.5" customHeight="1" x14ac:dyDescent="0.15">
      <c r="A40" s="62"/>
      <c r="B40" s="62"/>
      <c r="C40" s="62"/>
      <c r="D40" s="63"/>
      <c r="E40" s="63"/>
      <c r="F40" s="130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</row>
    <row r="41" spans="1:242" ht="19.5" customHeight="1" x14ac:dyDescent="0.15">
      <c r="A41" s="62"/>
      <c r="B41" s="62"/>
      <c r="C41" s="62"/>
      <c r="D41" s="62"/>
      <c r="E41" s="62"/>
      <c r="F41" s="130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</row>
    <row r="42" spans="1:242" ht="19.5" customHeight="1" x14ac:dyDescent="0.15">
      <c r="A42" s="62"/>
      <c r="B42" s="62"/>
      <c r="C42" s="62"/>
      <c r="D42" s="62"/>
      <c r="E42" s="131"/>
      <c r="F42" s="130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</row>
    <row r="43" spans="1:242" ht="19.5" customHeight="1" x14ac:dyDescent="0.15">
      <c r="A43" s="62"/>
      <c r="B43" s="62"/>
      <c r="C43" s="62"/>
      <c r="D43" s="62"/>
      <c r="E43" s="131"/>
      <c r="F43" s="63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</row>
    <row r="44" spans="1:242" ht="19.5" customHeight="1" x14ac:dyDescent="0.15">
      <c r="A44" s="62"/>
      <c r="B44" s="62"/>
      <c r="C44" s="62"/>
      <c r="D44" s="62"/>
      <c r="E44" s="62"/>
      <c r="F44" s="63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</row>
    <row r="45" spans="1:242" ht="19.5" customHeight="1" x14ac:dyDescent="0.15">
      <c r="A45" s="62"/>
      <c r="B45" s="62"/>
      <c r="C45" s="62"/>
      <c r="D45" s="62"/>
      <c r="E45" s="132"/>
      <c r="F45" s="63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</row>
    <row r="46" spans="1:242" ht="19.5" customHeight="1" x14ac:dyDescent="0.15">
      <c r="A46" s="72"/>
      <c r="B46" s="72"/>
      <c r="C46" s="72"/>
      <c r="D46" s="72"/>
      <c r="E46" s="13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</row>
    <row r="47" spans="1:242" ht="19.5" customHeight="1" x14ac:dyDescent="0.15">
      <c r="A47" s="12"/>
      <c r="B47" s="12"/>
      <c r="C47" s="12"/>
      <c r="D47" s="12"/>
      <c r="E47" s="12"/>
      <c r="F47" s="70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</row>
    <row r="48" spans="1:242" ht="19.5" customHeight="1" x14ac:dyDescent="0.15">
      <c r="A48" s="72"/>
      <c r="B48" s="72"/>
      <c r="C48" s="72"/>
      <c r="D48" s="72"/>
      <c r="E48" s="72"/>
      <c r="F48" s="70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</row>
    <row r="49" spans="1:242" ht="19.5" customHeight="1" x14ac:dyDescent="0.15">
      <c r="A49" s="119"/>
      <c r="B49" s="119"/>
      <c r="C49" s="119"/>
      <c r="D49" s="119"/>
      <c r="E49" s="119"/>
      <c r="F49" s="70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</row>
    <row r="50" spans="1:242" ht="19.5" customHeight="1" x14ac:dyDescent="0.15">
      <c r="A50" s="119"/>
      <c r="B50" s="119"/>
      <c r="C50" s="119"/>
      <c r="D50" s="119"/>
      <c r="E50" s="119"/>
      <c r="F50" s="70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</row>
    <row r="51" spans="1:242" ht="19.5" customHeight="1" x14ac:dyDescent="0.15">
      <c r="A51" s="119"/>
      <c r="B51" s="119"/>
      <c r="C51" s="119"/>
      <c r="D51" s="119"/>
      <c r="E51" s="119"/>
      <c r="F51" s="70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</row>
    <row r="52" spans="1:242" ht="19.5" customHeight="1" x14ac:dyDescent="0.15">
      <c r="A52" s="119"/>
      <c r="B52" s="119"/>
      <c r="C52" s="119"/>
      <c r="D52" s="119"/>
      <c r="E52" s="119"/>
      <c r="F52" s="70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</row>
    <row r="53" spans="1:242" ht="19.5" customHeight="1" x14ac:dyDescent="0.15">
      <c r="A53" s="119"/>
      <c r="B53" s="119"/>
      <c r="C53" s="119"/>
      <c r="D53" s="119"/>
      <c r="E53" s="119"/>
      <c r="F53" s="70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</row>
    <row r="54" spans="1:242" ht="19.5" customHeight="1" x14ac:dyDescent="0.15">
      <c r="A54" s="119"/>
      <c r="B54" s="119"/>
      <c r="C54" s="119"/>
      <c r="D54" s="119"/>
      <c r="E54" s="119"/>
      <c r="F54" s="70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</row>
    <row r="55" spans="1:242" ht="19.5" customHeight="1" x14ac:dyDescent="0.15">
      <c r="A55" s="119"/>
      <c r="B55" s="119"/>
      <c r="C55" s="119"/>
      <c r="D55" s="119"/>
      <c r="E55" s="119"/>
      <c r="F55" s="70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</row>
    <row r="56" spans="1:242" ht="19.5" customHeight="1" x14ac:dyDescent="0.15">
      <c r="A56" s="119"/>
      <c r="B56" s="119"/>
      <c r="C56" s="119"/>
      <c r="D56" s="119"/>
      <c r="E56" s="119"/>
      <c r="F56" s="70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</row>
    <row r="57" spans="1:242" ht="19.5" customHeight="1" x14ac:dyDescent="0.15">
      <c r="A57" s="119"/>
      <c r="B57" s="119"/>
      <c r="C57" s="119"/>
      <c r="D57" s="119"/>
      <c r="E57" s="119"/>
      <c r="F57" s="70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</row>
    <row r="58" spans="1:242" ht="19.5" customHeight="1" x14ac:dyDescent="0.15">
      <c r="A58" s="119"/>
      <c r="B58" s="119"/>
      <c r="C58" s="119"/>
      <c r="D58" s="119"/>
      <c r="E58" s="119"/>
      <c r="F58" s="70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67" orientation="landscape" fitToHeight="100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view="pageBreakPreview" zoomScale="100" topLeftCell="A1" workbookViewId="0">
      <selection activeCell="E15" activeCellId="0" sqref="E15"/>
    </sheetView>
  </sheetViews>
  <sheetFormatPr defaultRowHeight="12.75" customHeight="1" defaultColWidth="9.16680653889974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" customHeight="1" x14ac:dyDescent="0.15">
      <c r="A1" s="73"/>
      <c r="B1" s="73"/>
      <c r="C1" s="73"/>
      <c r="D1" s="73"/>
      <c r="E1" s="74"/>
      <c r="F1" s="73"/>
      <c r="G1" s="73"/>
      <c r="H1" s="40" t="s">
        <v>528</v>
      </c>
      <c r="I1" s="89"/>
    </row>
    <row r="2" spans="1:9" ht="25.5" customHeight="1" x14ac:dyDescent="0.15">
      <c r="A2" s="327" t="s">
        <v>529</v>
      </c>
      <c r="B2" s="327"/>
      <c r="C2" s="327"/>
      <c r="D2" s="327"/>
      <c r="E2" s="327"/>
      <c r="F2" s="327"/>
      <c r="G2" s="327"/>
      <c r="H2" s="327"/>
      <c r="I2" s="89"/>
    </row>
    <row r="3" spans="1:9" ht="19.5" customHeight="1" x14ac:dyDescent="0.15">
      <c r="A3" s="75" t="s">
        <v>5</v>
      </c>
      <c r="B3" s="34"/>
      <c r="C3" s="34"/>
      <c r="D3" s="34"/>
      <c r="E3" s="34"/>
      <c r="F3" s="34"/>
      <c r="G3" s="34"/>
      <c r="H3" s="40" t="s">
        <v>6</v>
      </c>
      <c r="I3" s="89"/>
    </row>
    <row r="4" spans="1:9" ht="19.5" customHeight="1" x14ac:dyDescent="0.15">
      <c r="A4" s="345" t="s">
        <v>530</v>
      </c>
      <c r="B4" s="345" t="s">
        <v>5</v>
      </c>
      <c r="C4" s="375" t="s">
        <v>531</v>
      </c>
      <c r="D4" s="375"/>
      <c r="E4" s="374"/>
      <c r="F4" s="374"/>
      <c r="G4" s="374"/>
      <c r="H4" s="375"/>
      <c r="I4" s="89"/>
    </row>
    <row r="5" spans="1:9" ht="19.5" customHeight="1" x14ac:dyDescent="0.15">
      <c r="A5" s="345"/>
      <c r="B5" s="345"/>
      <c r="C5" s="381" t="s">
        <v>61</v>
      </c>
      <c r="D5" s="343" t="s">
        <v>275</v>
      </c>
      <c r="E5" s="332" t="s">
        <v>532</v>
      </c>
      <c r="F5" s="331"/>
      <c r="G5" s="330"/>
      <c r="H5" s="382" t="s">
        <v>280</v>
      </c>
      <c r="I5" s="89"/>
    </row>
    <row r="6" spans="1:9" ht="33.75" customHeight="1" x14ac:dyDescent="0.15">
      <c r="A6" s="341"/>
      <c r="B6" s="341"/>
      <c r="C6" s="380"/>
      <c r="D6" s="344"/>
      <c r="E6" s="80" t="s">
        <v>76</v>
      </c>
      <c r="F6" s="81" t="s">
        <v>533</v>
      </c>
      <c r="G6" s="51" t="s">
        <v>534</v>
      </c>
      <c r="H6" s="376"/>
      <c r="I6" s="89"/>
    </row>
    <row r="7" spans="1:9" ht="19.5" customHeight="1" x14ac:dyDescent="0.15">
      <c r="A7" s="99" t="s">
        <v>84</v>
      </c>
      <c r="B7" s="99" t="s">
        <v>535</v>
      </c>
      <c r="C7" s="100">
        <f>SUM(D7,E7,H7)</f>
        <v>0</v>
      </c>
      <c r="D7" s="101" t="s">
        <v>359</v>
      </c>
      <c r="E7" s="101">
        <f>SUM(F7,G7)</f>
        <v>0</v>
      </c>
      <c r="F7" s="101" t="s">
        <v>536</v>
      </c>
      <c r="G7" s="102" t="s">
        <v>371</v>
      </c>
      <c r="H7" s="103" t="s">
        <v>364</v>
      </c>
      <c r="I7" s="97"/>
    </row>
    <row r="8" spans="1:9" ht="19.5" customHeight="1" x14ac:dyDescent="0.15">
      <c r="A8" s="104" t="s">
        <v>89</v>
      </c>
      <c r="B8" s="104" t="s">
        <v>0</v>
      </c>
      <c r="C8" s="105">
        <f>G8+H8</f>
        <v>99800</v>
      </c>
      <c r="D8" s="106"/>
      <c r="E8" s="105">
        <v>95000</v>
      </c>
      <c r="F8" s="106"/>
      <c r="G8" s="105">
        <v>95000</v>
      </c>
      <c r="H8" s="105">
        <v>4800</v>
      </c>
      <c r="I8" s="89"/>
    </row>
    <row r="9" spans="1:9" ht="19.5" customHeight="1" x14ac:dyDescent="0.15">
      <c r="A9" s="90"/>
      <c r="B9" s="90"/>
      <c r="C9" s="90"/>
      <c r="D9" s="90"/>
      <c r="E9" s="91"/>
      <c r="F9" s="92"/>
      <c r="G9" s="92"/>
      <c r="H9" s="89"/>
      <c r="I9" s="94"/>
    </row>
    <row r="10" spans="1:9" ht="19.5" customHeight="1" x14ac:dyDescent="0.15">
      <c r="A10" s="90"/>
      <c r="B10" s="90"/>
      <c r="C10" s="90"/>
      <c r="D10" s="90"/>
      <c r="E10" s="93"/>
      <c r="F10" s="90"/>
      <c r="G10" s="90"/>
      <c r="H10" s="94"/>
      <c r="I10" s="94"/>
    </row>
    <row r="11" spans="1:9" ht="19.5" customHeight="1" x14ac:dyDescent="0.15">
      <c r="A11" s="90"/>
      <c r="B11" s="90"/>
      <c r="C11" s="90"/>
      <c r="D11" s="90"/>
      <c r="E11" s="93"/>
      <c r="F11" s="90"/>
      <c r="G11" s="90"/>
      <c r="H11" s="94"/>
      <c r="I11" s="94"/>
    </row>
    <row r="12" spans="1:9" ht="19.5" customHeight="1" x14ac:dyDescent="0.15">
      <c r="A12" s="90"/>
      <c r="B12" s="90"/>
      <c r="C12" s="90"/>
      <c r="D12" s="90"/>
      <c r="E12" s="91"/>
      <c r="F12" s="90"/>
      <c r="G12" s="90"/>
      <c r="H12" s="94"/>
      <c r="I12" s="94"/>
    </row>
    <row r="13" spans="1:9" ht="19.5" customHeight="1" x14ac:dyDescent="0.15">
      <c r="A13" s="90"/>
      <c r="B13" s="90"/>
      <c r="C13" s="90"/>
      <c r="D13" s="90"/>
      <c r="E13" s="91"/>
      <c r="F13" s="90"/>
      <c r="G13" s="90"/>
      <c r="H13" s="94"/>
      <c r="I13" s="94"/>
    </row>
    <row r="14" spans="1:9" ht="19.5" customHeight="1" x14ac:dyDescent="0.15">
      <c r="A14" s="90"/>
      <c r="B14" s="90"/>
      <c r="C14" s="90"/>
      <c r="D14" s="90"/>
      <c r="E14" s="93"/>
      <c r="F14" s="90"/>
      <c r="G14" s="90"/>
      <c r="H14" s="94"/>
      <c r="I14" s="94"/>
    </row>
    <row r="15" spans="1:9" ht="19.5" customHeight="1" x14ac:dyDescent="0.15">
      <c r="A15" s="90"/>
      <c r="B15" s="90"/>
      <c r="C15" s="90"/>
      <c r="D15" s="90"/>
      <c r="E15" s="93"/>
      <c r="F15" s="90"/>
      <c r="G15" s="90"/>
      <c r="H15" s="94"/>
      <c r="I15" s="94"/>
    </row>
    <row r="16" spans="1:9" ht="19.5" customHeight="1" x14ac:dyDescent="0.15">
      <c r="A16" s="90"/>
      <c r="B16" s="90"/>
      <c r="C16" s="90"/>
      <c r="D16" s="90"/>
      <c r="E16" s="91"/>
      <c r="F16" s="90"/>
      <c r="G16" s="90"/>
      <c r="H16" s="94"/>
      <c r="I16" s="94"/>
    </row>
    <row r="17" spans="1:9" ht="19.5" customHeight="1" x14ac:dyDescent="0.15">
      <c r="A17" s="90"/>
      <c r="B17" s="90"/>
      <c r="C17" s="90"/>
      <c r="D17" s="90"/>
      <c r="E17" s="91"/>
      <c r="F17" s="90"/>
      <c r="G17" s="90"/>
      <c r="H17" s="94"/>
      <c r="I17" s="94"/>
    </row>
    <row r="18" spans="1:9" ht="19.5" customHeight="1" x14ac:dyDescent="0.15">
      <c r="A18" s="90"/>
      <c r="B18" s="90"/>
      <c r="C18" s="90"/>
      <c r="D18" s="90"/>
      <c r="E18" s="95"/>
      <c r="F18" s="90"/>
      <c r="G18" s="90"/>
      <c r="H18" s="94"/>
      <c r="I18" s="94"/>
    </row>
    <row r="19" spans="1:9" ht="19.5" customHeight="1" x14ac:dyDescent="0.15">
      <c r="A19" s="90"/>
      <c r="B19" s="90"/>
      <c r="C19" s="90"/>
      <c r="D19" s="90"/>
      <c r="E19" s="93"/>
      <c r="F19" s="90"/>
      <c r="G19" s="90"/>
      <c r="H19" s="94"/>
      <c r="I19" s="94"/>
    </row>
    <row r="20" spans="1:9" ht="19.5" customHeight="1" x14ac:dyDescent="0.15">
      <c r="A20" s="93"/>
      <c r="B20" s="93"/>
      <c r="C20" s="93"/>
      <c r="D20" s="93"/>
      <c r="E20" s="93"/>
      <c r="F20" s="90"/>
      <c r="G20" s="90"/>
      <c r="H20" s="94"/>
      <c r="I20" s="94"/>
    </row>
    <row r="21" spans="1:9" ht="19.5" customHeight="1" x14ac:dyDescent="0.15">
      <c r="A21" s="94"/>
      <c r="B21" s="94"/>
      <c r="C21" s="94"/>
      <c r="D21" s="94"/>
      <c r="E21" s="96"/>
      <c r="F21" s="94"/>
      <c r="G21" s="94"/>
      <c r="H21" s="94"/>
      <c r="I21" s="94"/>
    </row>
    <row r="22" spans="1:9" ht="19.5" customHeight="1" x14ac:dyDescent="0.15">
      <c r="A22" s="94"/>
      <c r="B22" s="94"/>
      <c r="C22" s="94"/>
      <c r="D22" s="94"/>
      <c r="E22" s="96"/>
      <c r="F22" s="94"/>
      <c r="G22" s="94"/>
      <c r="H22" s="94"/>
      <c r="I22" s="94"/>
    </row>
    <row r="23" spans="1:9" ht="19.5" customHeight="1" x14ac:dyDescent="0.15">
      <c r="A23" s="94"/>
      <c r="B23" s="94"/>
      <c r="C23" s="94"/>
      <c r="D23" s="94"/>
      <c r="E23" s="96"/>
      <c r="F23" s="94"/>
      <c r="G23" s="94"/>
      <c r="H23" s="94"/>
      <c r="I23" s="94"/>
    </row>
    <row r="24" spans="1:9" ht="19.5" customHeight="1" x14ac:dyDescent="0.15">
      <c r="A24" s="94"/>
      <c r="B24" s="94"/>
      <c r="C24" s="94"/>
      <c r="D24" s="94"/>
      <c r="E24" s="96"/>
      <c r="F24" s="94"/>
      <c r="G24" s="94"/>
      <c r="H24" s="94"/>
      <c r="I24" s="94"/>
    </row>
    <row r="25" spans="1:9" ht="19.5" customHeight="1" x14ac:dyDescent="0.15">
      <c r="A25" s="94"/>
      <c r="B25" s="94"/>
      <c r="C25" s="94"/>
      <c r="D25" s="94"/>
      <c r="E25" s="96"/>
      <c r="F25" s="94"/>
      <c r="G25" s="94"/>
      <c r="H25" s="94"/>
      <c r="I25" s="94"/>
    </row>
    <row r="26" spans="1:9" ht="19.5" customHeight="1" x14ac:dyDescent="0.15">
      <c r="A26" s="94"/>
      <c r="B26" s="94"/>
      <c r="C26" s="94"/>
      <c r="D26" s="94"/>
      <c r="E26" s="96"/>
      <c r="F26" s="94"/>
      <c r="G26" s="94"/>
      <c r="H26" s="94"/>
      <c r="I26" s="94"/>
    </row>
    <row r="27" spans="1:9" ht="19.5" customHeight="1" x14ac:dyDescent="0.15">
      <c r="A27" s="94"/>
      <c r="B27" s="94"/>
      <c r="C27" s="94"/>
      <c r="D27" s="94"/>
      <c r="E27" s="96"/>
      <c r="F27" s="94"/>
      <c r="G27" s="94"/>
      <c r="H27" s="94"/>
      <c r="I27" s="94"/>
    </row>
    <row r="28" spans="1:9" ht="19.5" customHeight="1" x14ac:dyDescent="0.15">
      <c r="A28" s="94"/>
      <c r="B28" s="94"/>
      <c r="C28" s="94"/>
      <c r="D28" s="94"/>
      <c r="E28" s="96"/>
      <c r="F28" s="94"/>
      <c r="G28" s="94"/>
      <c r="H28" s="94"/>
      <c r="I28" s="94"/>
    </row>
    <row r="29" spans="1:9" ht="19.5" customHeight="1" x14ac:dyDescent="0.15">
      <c r="A29" s="94"/>
      <c r="B29" s="94"/>
      <c r="C29" s="94"/>
      <c r="D29" s="94"/>
      <c r="E29" s="96"/>
      <c r="F29" s="94"/>
      <c r="G29" s="94"/>
      <c r="H29" s="94"/>
      <c r="I29" s="94"/>
    </row>
    <row r="30" spans="1:9" ht="19.5" customHeight="1" x14ac:dyDescent="0.15">
      <c r="A30" s="94"/>
      <c r="B30" s="94"/>
      <c r="C30" s="94"/>
      <c r="D30" s="94"/>
      <c r="E30" s="96"/>
      <c r="F30" s="94"/>
      <c r="G30" s="94"/>
      <c r="H30" s="94"/>
      <c r="I30" s="9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18" activeCellId="0" sqref="E18"/>
    </sheetView>
  </sheetViews>
  <sheetFormatPr defaultRowHeight="12.75" customHeight="1" defaultColWidth="9.16680653889974" x14ac:dyDescent="0.15"/>
  <cols>
    <col min="1" max="3" width="5.666666666666667" customWidth="1"/>
    <col min="4" max="4" width="17.0" customWidth="1"/>
    <col min="5" max="5" width="71.33333333333333" customWidth="1"/>
    <col min="6" max="8" width="18.166666666666668" customWidth="1"/>
    <col min="9" max="245" width="10.666666666666666" customWidth="1"/>
  </cols>
  <sheetData>
    <row r="1" spans="1:245" ht="19.5" customHeight="1" x14ac:dyDescent="0.15">
      <c r="A1" s="34"/>
      <c r="B1" s="35"/>
      <c r="C1" s="35"/>
      <c r="D1" s="35"/>
      <c r="E1" s="35"/>
      <c r="F1" s="35"/>
      <c r="G1" s="35"/>
      <c r="H1" s="36" t="s">
        <v>537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</row>
    <row r="2" spans="1:245" ht="19.5" customHeight="1" x14ac:dyDescent="0.15">
      <c r="A2" s="327" t="s">
        <v>538</v>
      </c>
      <c r="B2" s="327"/>
      <c r="C2" s="327"/>
      <c r="D2" s="327"/>
      <c r="E2" s="327"/>
      <c r="F2" s="327"/>
      <c r="G2" s="327"/>
      <c r="H2" s="32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</row>
    <row r="3" spans="1:245" ht="19.5" customHeight="1" x14ac:dyDescent="0.15">
      <c r="A3" s="98" t="s">
        <v>5</v>
      </c>
      <c r="B3" s="38"/>
      <c r="C3" s="38"/>
      <c r="D3" s="38"/>
      <c r="E3" s="38"/>
      <c r="F3" s="39"/>
      <c r="G3" s="39"/>
      <c r="H3" s="40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</row>
    <row r="4" spans="1:245" ht="19.5" customHeight="1" x14ac:dyDescent="0.15">
      <c r="A4" s="332" t="s">
        <v>60</v>
      </c>
      <c r="B4" s="331"/>
      <c r="C4" s="331"/>
      <c r="D4" s="331"/>
      <c r="E4" s="330"/>
      <c r="F4" s="383" t="s">
        <v>539</v>
      </c>
      <c r="G4" s="375"/>
      <c r="H4" s="375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</row>
    <row r="5" spans="1:245" ht="19.5" customHeight="1" x14ac:dyDescent="0.15">
      <c r="A5" s="332" t="s">
        <v>69</v>
      </c>
      <c r="B5" s="331"/>
      <c r="C5" s="330"/>
      <c r="D5" s="385" t="s">
        <v>70</v>
      </c>
      <c r="E5" s="343" t="s">
        <v>132</v>
      </c>
      <c r="F5" s="336" t="s">
        <v>61</v>
      </c>
      <c r="G5" s="336" t="s">
        <v>128</v>
      </c>
      <c r="H5" s="375" t="s">
        <v>129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</row>
    <row r="6" spans="1:245" ht="19.5" customHeight="1" x14ac:dyDescent="0.15">
      <c r="A6" s="49" t="s">
        <v>81</v>
      </c>
      <c r="B6" s="50" t="s">
        <v>82</v>
      </c>
      <c r="C6" s="51" t="s">
        <v>83</v>
      </c>
      <c r="D6" s="384"/>
      <c r="E6" s="341"/>
      <c r="F6" s="344"/>
      <c r="G6" s="344"/>
      <c r="H6" s="374"/>
      <c r="I6" s="7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</row>
    <row r="7" spans="1:245" ht="19.5" customHeight="1" x14ac:dyDescent="0.15">
      <c r="A7" s="56"/>
      <c r="B7" s="56"/>
      <c r="C7" s="56"/>
      <c r="D7" s="56"/>
      <c r="E7" s="56" t="s">
        <v>540</v>
      </c>
      <c r="F7" s="57">
        <f>SUM(G7,H7)</f>
        <v>0</v>
      </c>
      <c r="G7" s="58"/>
      <c r="H7" s="59"/>
      <c r="I7" s="7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</row>
    <row r="8" spans="1:245" ht="19.5" customHeight="1" x14ac:dyDescent="0.15">
      <c r="A8" s="60"/>
      <c r="B8" s="60"/>
      <c r="C8" s="60"/>
      <c r="D8" s="61"/>
      <c r="E8" s="61"/>
      <c r="F8" s="61"/>
      <c r="G8" s="61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</row>
    <row r="9" spans="1:245" ht="19.5" customHeight="1" x14ac:dyDescent="0.15">
      <c r="A9" s="62"/>
      <c r="B9" s="62"/>
      <c r="C9" s="62"/>
      <c r="D9" s="63"/>
      <c r="E9" s="63"/>
      <c r="F9" s="63"/>
      <c r="G9" s="63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</row>
    <row r="10" spans="1:245" ht="19.5" customHeight="1" x14ac:dyDescent="0.15">
      <c r="A10" s="62"/>
      <c r="B10" s="62"/>
      <c r="C10" s="62"/>
      <c r="D10" s="62"/>
      <c r="E10" s="62"/>
      <c r="F10" s="62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</row>
    <row r="11" spans="1:245" ht="19.5" customHeight="1" x14ac:dyDescent="0.15">
      <c r="A11" s="62"/>
      <c r="B11" s="62"/>
      <c r="C11" s="62"/>
      <c r="D11" s="63"/>
      <c r="E11" s="63"/>
      <c r="F11" s="63"/>
      <c r="G11" s="63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</row>
    <row r="12" spans="1:245" ht="19.5" customHeight="1" x14ac:dyDescent="0.15">
      <c r="A12" s="62"/>
      <c r="B12" s="62"/>
      <c r="C12" s="62"/>
      <c r="D12" s="63"/>
      <c r="E12" s="63"/>
      <c r="F12" s="63"/>
      <c r="G12" s="63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</row>
    <row r="13" spans="1:245" ht="19.5" customHeight="1" x14ac:dyDescent="0.15">
      <c r="A13" s="62"/>
      <c r="B13" s="62"/>
      <c r="C13" s="62"/>
      <c r="D13" s="62"/>
      <c r="E13" s="62"/>
      <c r="F13" s="62"/>
      <c r="G13" s="62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</row>
    <row r="14" spans="1:245" ht="19.5" customHeight="1" x14ac:dyDescent="0.15">
      <c r="A14" s="62"/>
      <c r="B14" s="62"/>
      <c r="C14" s="62"/>
      <c r="D14" s="63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</row>
    <row r="15" spans="1:245" ht="19.5" customHeight="1" x14ac:dyDescent="0.15">
      <c r="A15" s="64"/>
      <c r="B15" s="62"/>
      <c r="C15" s="62"/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</row>
    <row r="16" spans="1:245" ht="19.5" customHeight="1" x14ac:dyDescent="0.15">
      <c r="A16" s="64"/>
      <c r="B16" s="64"/>
      <c r="C16" s="62"/>
      <c r="D16" s="62"/>
      <c r="E16" s="64"/>
      <c r="F16" s="64"/>
      <c r="G16" s="64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</row>
    <row r="17" spans="1:245" ht="19.5" customHeight="1" x14ac:dyDescent="0.15">
      <c r="A17" s="64"/>
      <c r="B17" s="64"/>
      <c r="C17" s="62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</row>
    <row r="18" spans="1:245" ht="19.5" customHeight="1" x14ac:dyDescent="0.15">
      <c r="A18" s="62"/>
      <c r="B18" s="64"/>
      <c r="C18" s="62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</row>
    <row r="19" spans="1:245" ht="19.5" customHeight="1" x14ac:dyDescent="0.15">
      <c r="A19" s="62"/>
      <c r="B19" s="64"/>
      <c r="C19" s="64"/>
      <c r="D19" s="64"/>
      <c r="E19" s="64"/>
      <c r="F19" s="64"/>
      <c r="G19" s="64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</row>
    <row r="20" spans="1:245" ht="19.5" customHeight="1" x14ac:dyDescent="0.15">
      <c r="A20" s="64"/>
      <c r="B20" s="64"/>
      <c r="C20" s="64"/>
      <c r="D20" s="63"/>
      <c r="E20" s="63"/>
      <c r="F20" s="63"/>
      <c r="G20" s="63"/>
      <c r="H20" s="63"/>
      <c r="I20" s="64"/>
      <c r="J20" s="6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</row>
    <row r="21" spans="1:245" ht="19.5" customHeight="1" x14ac:dyDescent="0.15">
      <c r="A21" s="64"/>
      <c r="B21" s="64"/>
      <c r="C21" s="64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</row>
    <row r="22" spans="1:245" ht="19.5" customHeight="1" x14ac:dyDescent="0.15">
      <c r="A22" s="64"/>
      <c r="B22" s="64"/>
      <c r="C22" s="64"/>
      <c r="D22" s="64"/>
      <c r="E22" s="64"/>
      <c r="F22" s="64"/>
      <c r="G22" s="64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</row>
    <row r="23" spans="1:245" ht="19.5" customHeight="1" x14ac:dyDescent="0.15">
      <c r="A23" s="64"/>
      <c r="B23" s="64"/>
      <c r="C23" s="64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</row>
    <row r="24" spans="1:245" ht="19.5" customHeight="1" x14ac:dyDescent="0.15">
      <c r="A24" s="64"/>
      <c r="B24" s="64"/>
      <c r="C24" s="64"/>
      <c r="D24" s="63"/>
      <c r="E24" s="63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</row>
    <row r="25" spans="1:245" ht="19.5" customHeight="1" x14ac:dyDescent="0.15">
      <c r="A25" s="64"/>
      <c r="B25" s="64"/>
      <c r="C25" s="64"/>
      <c r="D25" s="64"/>
      <c r="E25" s="64"/>
      <c r="F25" s="64"/>
      <c r="G25" s="64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</row>
    <row r="26" spans="1:245" ht="19.5" customHeight="1" x14ac:dyDescent="0.15">
      <c r="A26" s="64"/>
      <c r="B26" s="64"/>
      <c r="C26" s="64"/>
      <c r="D26" s="63"/>
      <c r="E26" s="63"/>
      <c r="F26" s="63"/>
      <c r="G26" s="63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</row>
    <row r="27" spans="1:245" ht="19.5" customHeight="1" x14ac:dyDescent="0.15">
      <c r="A27" s="64"/>
      <c r="B27" s="64"/>
      <c r="C27" s="64"/>
      <c r="D27" s="63"/>
      <c r="E27" s="63"/>
      <c r="F27" s="63"/>
      <c r="G27" s="63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</row>
    <row r="28" spans="1:245" ht="19.5" customHeight="1" x14ac:dyDescent="0.15">
      <c r="A28" s="64"/>
      <c r="B28" s="64"/>
      <c r="C28" s="64"/>
      <c r="D28" s="64"/>
      <c r="E28" s="64"/>
      <c r="F28" s="64"/>
      <c r="G28" s="64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</row>
    <row r="29" spans="1:245" ht="19.5" customHeight="1" x14ac:dyDescent="0.15">
      <c r="A29" s="64"/>
      <c r="B29" s="64"/>
      <c r="C29" s="64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</row>
    <row r="30" spans="1:245" ht="19.5" customHeight="1" x14ac:dyDescent="0.15">
      <c r="A30" s="64"/>
      <c r="B30" s="64"/>
      <c r="C30" s="64"/>
      <c r="D30" s="63"/>
      <c r="E30" s="63"/>
      <c r="F30" s="63"/>
      <c r="G30" s="6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</row>
    <row r="31" spans="1:245" ht="19.5" customHeight="1" x14ac:dyDescent="0.15">
      <c r="A31" s="64"/>
      <c r="B31" s="64"/>
      <c r="C31" s="64"/>
      <c r="D31" s="64"/>
      <c r="E31" s="64"/>
      <c r="F31" s="64"/>
      <c r="G31" s="64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</row>
    <row r="32" spans="1:245" ht="19.5" customHeight="1" x14ac:dyDescent="0.15">
      <c r="A32" s="64"/>
      <c r="B32" s="64"/>
      <c r="C32" s="64"/>
      <c r="D32" s="64"/>
      <c r="E32" s="65"/>
      <c r="F32" s="65"/>
      <c r="G32" s="65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</row>
    <row r="33" spans="1:245" ht="19.5" customHeight="1" x14ac:dyDescent="0.15">
      <c r="A33" s="64"/>
      <c r="B33" s="64"/>
      <c r="C33" s="64"/>
      <c r="D33" s="64"/>
      <c r="E33" s="65"/>
      <c r="F33" s="65"/>
      <c r="G33" s="65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</row>
    <row r="34" spans="1:245" ht="19.5" customHeight="1" x14ac:dyDescent="0.15">
      <c r="A34" s="64"/>
      <c r="B34" s="64"/>
      <c r="C34" s="64"/>
      <c r="D34" s="64"/>
      <c r="E34" s="64"/>
      <c r="F34" s="64"/>
      <c r="G34" s="6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</row>
    <row r="35" spans="1:245" ht="19.5" customHeight="1" x14ac:dyDescent="0.15">
      <c r="A35" s="64"/>
      <c r="B35" s="64"/>
      <c r="C35" s="64"/>
      <c r="D35" s="64"/>
      <c r="E35" s="66"/>
      <c r="F35" s="66"/>
      <c r="G35" s="66"/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</row>
    <row r="36" spans="1:245" ht="19.5" customHeight="1" x14ac:dyDescent="0.15">
      <c r="A36" s="67"/>
      <c r="B36" s="67"/>
      <c r="C36" s="67"/>
      <c r="D36" s="67"/>
      <c r="E36" s="68"/>
      <c r="F36" s="68"/>
      <c r="G36" s="68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</row>
    <row r="37" spans="1:245" ht="19.5" customHeight="1" x14ac:dyDescent="0.15">
      <c r="A37" s="69"/>
      <c r="B37" s="69"/>
      <c r="C37" s="69"/>
      <c r="D37" s="69"/>
      <c r="E37" s="69"/>
      <c r="F37" s="69"/>
      <c r="G37" s="69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</row>
    <row r="38" spans="1:245" ht="19.5" customHeight="1" x14ac:dyDescent="0.15">
      <c r="A38" s="67"/>
      <c r="B38" s="67"/>
      <c r="C38" s="67"/>
      <c r="D38" s="67"/>
      <c r="E38" s="67"/>
      <c r="F38" s="67"/>
      <c r="G38" s="67"/>
      <c r="H38" s="70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</row>
    <row r="39" spans="1:245" ht="19.5" customHeight="1" x14ac:dyDescent="0.15">
      <c r="A39" s="71"/>
      <c r="B39" s="71"/>
      <c r="C39" s="71"/>
      <c r="D39" s="71"/>
      <c r="E39" s="71"/>
      <c r="F39" s="67"/>
      <c r="G39" s="67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</row>
    <row r="40" spans="1:245" ht="19.5" customHeight="1" x14ac:dyDescent="0.15">
      <c r="A40" s="71"/>
      <c r="B40" s="71"/>
      <c r="C40" s="71"/>
      <c r="D40" s="71"/>
      <c r="E40" s="71"/>
      <c r="F40" s="67"/>
      <c r="G40" s="67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</row>
    <row r="41" spans="1:245" ht="19.5" customHeight="1" x14ac:dyDescent="0.15">
      <c r="A41" s="71"/>
      <c r="B41" s="71"/>
      <c r="C41" s="71"/>
      <c r="D41" s="71"/>
      <c r="E41" s="71"/>
      <c r="F41" s="67"/>
      <c r="G41" s="67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</row>
    <row r="42" spans="1:245" ht="19.5" customHeight="1" x14ac:dyDescent="0.15">
      <c r="A42" s="71"/>
      <c r="B42" s="71"/>
      <c r="C42" s="71"/>
      <c r="D42" s="71"/>
      <c r="E42" s="71"/>
      <c r="F42" s="67"/>
      <c r="G42" s="67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</row>
    <row r="43" spans="1:245" ht="19.5" customHeight="1" x14ac:dyDescent="0.15">
      <c r="A43" s="71"/>
      <c r="B43" s="71"/>
      <c r="C43" s="71"/>
      <c r="D43" s="71"/>
      <c r="E43" s="71"/>
      <c r="F43" s="67"/>
      <c r="G43" s="67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</row>
    <row r="44" spans="1:245" ht="19.5" customHeight="1" x14ac:dyDescent="0.15">
      <c r="A44" s="71"/>
      <c r="B44" s="71"/>
      <c r="C44" s="71"/>
      <c r="D44" s="71"/>
      <c r="E44" s="71"/>
      <c r="F44" s="67"/>
      <c r="G44" s="67"/>
      <c r="H44" s="70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</row>
    <row r="45" spans="1:245" ht="19.5" customHeight="1" x14ac:dyDescent="0.15">
      <c r="A45" s="71"/>
      <c r="B45" s="71"/>
      <c r="C45" s="71"/>
      <c r="D45" s="71"/>
      <c r="E45" s="71"/>
      <c r="F45" s="67"/>
      <c r="G45" s="67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</row>
    <row r="46" spans="1:245" ht="19.5" customHeight="1" x14ac:dyDescent="0.15">
      <c r="A46" s="71"/>
      <c r="B46" s="71"/>
      <c r="C46" s="71"/>
      <c r="D46" s="71"/>
      <c r="E46" s="71"/>
      <c r="F46" s="67"/>
      <c r="G46" s="67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</row>
    <row r="47" spans="1:245" ht="19.5" customHeight="1" x14ac:dyDescent="0.15">
      <c r="A47" s="71"/>
      <c r="B47" s="71"/>
      <c r="C47" s="71"/>
      <c r="D47" s="71"/>
      <c r="E47" s="71"/>
      <c r="F47" s="67"/>
      <c r="G47" s="67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</row>
    <row r="48" spans="1:245" ht="19.5" customHeight="1" x14ac:dyDescent="0.15">
      <c r="A48" s="71"/>
      <c r="B48" s="71"/>
      <c r="C48" s="71"/>
      <c r="D48" s="71"/>
      <c r="E48" s="71"/>
      <c r="F48" s="67"/>
      <c r="G48" s="67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B11" activeCellId="0" sqref="B11"/>
    </sheetView>
  </sheetViews>
  <sheetFormatPr defaultRowHeight="12.75" customHeight="1" defaultColWidth="9.16680653889974" x14ac:dyDescent="0.15"/>
  <cols>
    <col min="1" max="1" width="15.5" customWidth="1"/>
    <col min="2" max="2" width="38.833333333333336" customWidth="1"/>
    <col min="3" max="8" width="18.0" customWidth="1"/>
    <col min="9" max="9" width="8.666666666666666" customWidth="1"/>
  </cols>
  <sheetData>
    <row r="1" spans="1:9" ht="19.5" customHeight="1" x14ac:dyDescent="0.15">
      <c r="A1" s="73"/>
      <c r="B1" s="73"/>
      <c r="C1" s="73"/>
      <c r="D1" s="73"/>
      <c r="E1" s="74"/>
      <c r="F1" s="73"/>
      <c r="G1" s="73"/>
      <c r="H1" s="40" t="s">
        <v>541</v>
      </c>
      <c r="I1" s="89"/>
    </row>
    <row r="2" spans="1:9" ht="25.5" customHeight="1" x14ac:dyDescent="0.15">
      <c r="A2" s="327" t="s">
        <v>542</v>
      </c>
      <c r="B2" s="327"/>
      <c r="C2" s="327"/>
      <c r="D2" s="327"/>
      <c r="E2" s="327"/>
      <c r="F2" s="327"/>
      <c r="G2" s="327"/>
      <c r="H2" s="327"/>
      <c r="I2" s="89"/>
    </row>
    <row r="3" spans="1:9" ht="19.5" customHeight="1" x14ac:dyDescent="0.15">
      <c r="A3" s="75" t="s">
        <v>5</v>
      </c>
      <c r="B3" s="34"/>
      <c r="C3" s="34"/>
      <c r="D3" s="34"/>
      <c r="E3" s="34"/>
      <c r="F3" s="34"/>
      <c r="G3" s="34"/>
      <c r="H3" s="40" t="s">
        <v>6</v>
      </c>
      <c r="I3" s="89"/>
    </row>
    <row r="4" spans="1:9" ht="19.5" customHeight="1" x14ac:dyDescent="0.15">
      <c r="A4" s="345" t="s">
        <v>530</v>
      </c>
      <c r="B4" s="345" t="s">
        <v>5</v>
      </c>
      <c r="C4" s="375" t="s">
        <v>531</v>
      </c>
      <c r="D4" s="375"/>
      <c r="E4" s="374"/>
      <c r="F4" s="374"/>
      <c r="G4" s="374"/>
      <c r="H4" s="375"/>
      <c r="I4" s="89"/>
    </row>
    <row r="5" spans="1:9" ht="19.5" customHeight="1" x14ac:dyDescent="0.15">
      <c r="A5" s="345"/>
      <c r="B5" s="345"/>
      <c r="C5" s="381" t="s">
        <v>61</v>
      </c>
      <c r="D5" s="343" t="s">
        <v>275</v>
      </c>
      <c r="E5" s="332" t="s">
        <v>532</v>
      </c>
      <c r="F5" s="331"/>
      <c r="G5" s="330"/>
      <c r="H5" s="382" t="s">
        <v>280</v>
      </c>
      <c r="I5" s="89"/>
    </row>
    <row r="6" spans="1:9" ht="33.75" customHeight="1" x14ac:dyDescent="0.15">
      <c r="A6" s="341"/>
      <c r="B6" s="341"/>
      <c r="C6" s="380"/>
      <c r="D6" s="344"/>
      <c r="E6" s="80" t="s">
        <v>76</v>
      </c>
      <c r="F6" s="81" t="s">
        <v>533</v>
      </c>
      <c r="G6" s="51" t="s">
        <v>534</v>
      </c>
      <c r="H6" s="376"/>
      <c r="I6" s="89"/>
    </row>
    <row r="7" spans="1:9" ht="19.5" customHeight="1" x14ac:dyDescent="0.15">
      <c r="A7" s="56"/>
      <c r="B7" s="56" t="s">
        <v>540</v>
      </c>
      <c r="C7" s="83">
        <f>SUM(D7,E7,H7)</f>
        <v>0</v>
      </c>
      <c r="D7" s="84"/>
      <c r="E7" s="84">
        <f>SUM(F7,G7)</f>
        <v>0</v>
      </c>
      <c r="F7" s="84"/>
      <c r="G7" s="85"/>
      <c r="H7" s="86"/>
      <c r="I7" s="97"/>
    </row>
    <row r="8" spans="1:9" ht="19.5" customHeight="1" x14ac:dyDescent="0.15">
      <c r="A8" s="87"/>
      <c r="B8" s="87"/>
      <c r="C8" s="87"/>
      <c r="D8" s="87"/>
      <c r="E8" s="88"/>
      <c r="F8" s="87"/>
      <c r="G8" s="87"/>
      <c r="H8" s="89"/>
      <c r="I8" s="89"/>
    </row>
    <row r="9" spans="1:9" ht="19.5" customHeight="1" x14ac:dyDescent="0.15">
      <c r="A9" s="90"/>
      <c r="B9" s="90"/>
      <c r="C9" s="90"/>
      <c r="D9" s="90"/>
      <c r="E9" s="91"/>
      <c r="F9" s="92"/>
      <c r="G9" s="92"/>
      <c r="H9" s="89"/>
      <c r="I9" s="94"/>
    </row>
    <row r="10" spans="1:9" ht="19.5" customHeight="1" x14ac:dyDescent="0.15">
      <c r="A10" s="90"/>
      <c r="B10" s="90"/>
      <c r="C10" s="90"/>
      <c r="D10" s="90"/>
      <c r="E10" s="93"/>
      <c r="F10" s="90"/>
      <c r="G10" s="90"/>
      <c r="H10" s="94"/>
      <c r="I10" s="94"/>
    </row>
    <row r="11" spans="1:9" ht="19.5" customHeight="1" x14ac:dyDescent="0.15">
      <c r="A11" s="90"/>
      <c r="B11" s="90"/>
      <c r="C11" s="90"/>
      <c r="D11" s="90"/>
      <c r="E11" s="93"/>
      <c r="F11" s="90"/>
      <c r="G11" s="90"/>
      <c r="H11" s="94"/>
      <c r="I11" s="94"/>
    </row>
    <row r="12" spans="1:9" ht="19.5" customHeight="1" x14ac:dyDescent="0.15">
      <c r="A12" s="90"/>
      <c r="B12" s="90"/>
      <c r="C12" s="90"/>
      <c r="D12" s="90"/>
      <c r="E12" s="91"/>
      <c r="F12" s="90"/>
      <c r="G12" s="90"/>
      <c r="H12" s="94"/>
      <c r="I12" s="94"/>
    </row>
    <row r="13" spans="1:9" ht="19.5" customHeight="1" x14ac:dyDescent="0.15">
      <c r="A13" s="90"/>
      <c r="B13" s="90"/>
      <c r="C13" s="90"/>
      <c r="D13" s="90"/>
      <c r="E13" s="91"/>
      <c r="F13" s="90"/>
      <c r="G13" s="90"/>
      <c r="H13" s="94"/>
      <c r="I13" s="94"/>
    </row>
    <row r="14" spans="1:9" ht="19.5" customHeight="1" x14ac:dyDescent="0.15">
      <c r="A14" s="90"/>
      <c r="B14" s="90"/>
      <c r="C14" s="90"/>
      <c r="D14" s="90"/>
      <c r="E14" s="93"/>
      <c r="F14" s="90"/>
      <c r="G14" s="90"/>
      <c r="H14" s="94"/>
      <c r="I14" s="94"/>
    </row>
    <row r="15" spans="1:9" ht="19.5" customHeight="1" x14ac:dyDescent="0.15">
      <c r="A15" s="90"/>
      <c r="B15" s="90"/>
      <c r="C15" s="90"/>
      <c r="D15" s="90"/>
      <c r="E15" s="93"/>
      <c r="F15" s="90"/>
      <c r="G15" s="90"/>
      <c r="H15" s="94"/>
      <c r="I15" s="94"/>
    </row>
    <row r="16" spans="1:9" ht="19.5" customHeight="1" x14ac:dyDescent="0.15">
      <c r="A16" s="90"/>
      <c r="B16" s="90"/>
      <c r="C16" s="90"/>
      <c r="D16" s="90"/>
      <c r="E16" s="91"/>
      <c r="F16" s="90"/>
      <c r="G16" s="90"/>
      <c r="H16" s="94"/>
      <c r="I16" s="94"/>
    </row>
    <row r="17" spans="1:9" ht="19.5" customHeight="1" x14ac:dyDescent="0.15">
      <c r="A17" s="90"/>
      <c r="B17" s="90"/>
      <c r="C17" s="90"/>
      <c r="D17" s="90"/>
      <c r="E17" s="91"/>
      <c r="F17" s="90"/>
      <c r="G17" s="90"/>
      <c r="H17" s="94"/>
      <c r="I17" s="94"/>
    </row>
    <row r="18" spans="1:9" ht="19.5" customHeight="1" x14ac:dyDescent="0.15">
      <c r="A18" s="90"/>
      <c r="B18" s="90"/>
      <c r="C18" s="90"/>
      <c r="D18" s="90"/>
      <c r="E18" s="95"/>
      <c r="F18" s="90"/>
      <c r="G18" s="90"/>
      <c r="H18" s="94"/>
      <c r="I18" s="94"/>
    </row>
    <row r="19" spans="1:9" ht="19.5" customHeight="1" x14ac:dyDescent="0.15">
      <c r="A19" s="90"/>
      <c r="B19" s="90"/>
      <c r="C19" s="90"/>
      <c r="D19" s="90"/>
      <c r="E19" s="93"/>
      <c r="F19" s="90"/>
      <c r="G19" s="90"/>
      <c r="H19" s="94"/>
      <c r="I19" s="94"/>
    </row>
    <row r="20" spans="1:9" ht="19.5" customHeight="1" x14ac:dyDescent="0.15">
      <c r="A20" s="93"/>
      <c r="B20" s="93"/>
      <c r="C20" s="93"/>
      <c r="D20" s="93"/>
      <c r="E20" s="93"/>
      <c r="F20" s="90"/>
      <c r="G20" s="90"/>
      <c r="H20" s="94"/>
      <c r="I20" s="94"/>
    </row>
    <row r="21" spans="1:9" ht="19.5" customHeight="1" x14ac:dyDescent="0.15">
      <c r="A21" s="94"/>
      <c r="B21" s="94"/>
      <c r="C21" s="94"/>
      <c r="D21" s="94"/>
      <c r="E21" s="96"/>
      <c r="F21" s="94"/>
      <c r="G21" s="94"/>
      <c r="H21" s="94"/>
      <c r="I21" s="94"/>
    </row>
    <row r="22" spans="1:9" ht="19.5" customHeight="1" x14ac:dyDescent="0.15">
      <c r="A22" s="94"/>
      <c r="B22" s="94"/>
      <c r="C22" s="94"/>
      <c r="D22" s="94"/>
      <c r="E22" s="96"/>
      <c r="F22" s="94"/>
      <c r="G22" s="94"/>
      <c r="H22" s="94"/>
      <c r="I22" s="94"/>
    </row>
    <row r="23" spans="1:9" ht="19.5" customHeight="1" x14ac:dyDescent="0.15">
      <c r="A23" s="94"/>
      <c r="B23" s="94"/>
      <c r="C23" s="94"/>
      <c r="D23" s="94"/>
      <c r="E23" s="96"/>
      <c r="F23" s="94"/>
      <c r="G23" s="94"/>
      <c r="H23" s="94"/>
      <c r="I23" s="94"/>
    </row>
    <row r="24" spans="1:9" ht="19.5" customHeight="1" x14ac:dyDescent="0.15">
      <c r="A24" s="94"/>
      <c r="B24" s="94"/>
      <c r="C24" s="94"/>
      <c r="D24" s="94"/>
      <c r="E24" s="96"/>
      <c r="F24" s="94"/>
      <c r="G24" s="94"/>
      <c r="H24" s="94"/>
      <c r="I24" s="94"/>
    </row>
    <row r="25" spans="1:9" ht="19.5" customHeight="1" x14ac:dyDescent="0.15">
      <c r="A25" s="94"/>
      <c r="B25" s="94"/>
      <c r="C25" s="94"/>
      <c r="D25" s="94"/>
      <c r="E25" s="96"/>
      <c r="F25" s="94"/>
      <c r="G25" s="94"/>
      <c r="H25" s="94"/>
      <c r="I25" s="94"/>
    </row>
    <row r="26" spans="1:9" ht="19.5" customHeight="1" x14ac:dyDescent="0.15">
      <c r="A26" s="94"/>
      <c r="B26" s="94"/>
      <c r="C26" s="94"/>
      <c r="D26" s="94"/>
      <c r="E26" s="96"/>
      <c r="F26" s="94"/>
      <c r="G26" s="94"/>
      <c r="H26" s="94"/>
      <c r="I26" s="94"/>
    </row>
    <row r="27" spans="1:9" ht="19.5" customHeight="1" x14ac:dyDescent="0.15">
      <c r="A27" s="94"/>
      <c r="B27" s="94"/>
      <c r="C27" s="94"/>
      <c r="D27" s="94"/>
      <c r="E27" s="96"/>
      <c r="F27" s="94"/>
      <c r="G27" s="94"/>
      <c r="H27" s="94"/>
      <c r="I27" s="94"/>
    </row>
    <row r="28" spans="1:9" ht="19.5" customHeight="1" x14ac:dyDescent="0.15">
      <c r="A28" s="94"/>
      <c r="B28" s="94"/>
      <c r="C28" s="94"/>
      <c r="D28" s="94"/>
      <c r="E28" s="96"/>
      <c r="F28" s="94"/>
      <c r="G28" s="94"/>
      <c r="H28" s="94"/>
      <c r="I28" s="94"/>
    </row>
    <row r="29" spans="1:9" ht="19.5" customHeight="1" x14ac:dyDescent="0.15">
      <c r="A29" s="94"/>
      <c r="B29" s="94"/>
      <c r="C29" s="94"/>
      <c r="D29" s="94"/>
      <c r="E29" s="96"/>
      <c r="F29" s="94"/>
      <c r="G29" s="94"/>
      <c r="H29" s="94"/>
      <c r="I29" s="94"/>
    </row>
    <row r="30" spans="1:9" ht="19.5" customHeight="1" x14ac:dyDescent="0.15">
      <c r="A30" s="94"/>
      <c r="B30" s="94"/>
      <c r="C30" s="94"/>
      <c r="D30" s="94"/>
      <c r="E30" s="96"/>
      <c r="F30" s="94"/>
      <c r="G30" s="94"/>
      <c r="H30" s="94"/>
      <c r="I30" s="94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Height="10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13" activeCellId="0" sqref="E13"/>
    </sheetView>
  </sheetViews>
  <sheetFormatPr defaultRowHeight="12.75" customHeight="1" defaultColWidth="9.16680653889974" x14ac:dyDescent="0.15"/>
  <cols>
    <col min="1" max="3" width="5.666666666666667" customWidth="1"/>
    <col min="4" max="4" width="17.0" customWidth="1"/>
    <col min="5" max="5" width="76.66666666666667" customWidth="1"/>
    <col min="6" max="6" width="23.0" customWidth="1"/>
    <col min="7" max="8" width="20.833333333333332" customWidth="1"/>
    <col min="9" max="245" width="10.666666666666666" customWidth="1"/>
  </cols>
  <sheetData>
    <row r="1" spans="1:245" ht="19.5" customHeight="1" x14ac:dyDescent="0.15">
      <c r="A1" s="34"/>
      <c r="B1" s="35"/>
      <c r="C1" s="35"/>
      <c r="D1" s="35"/>
      <c r="E1" s="35"/>
      <c r="F1" s="35"/>
      <c r="G1" s="35"/>
      <c r="H1" s="36" t="s">
        <v>543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</row>
    <row r="2" spans="1:245" ht="19.5" customHeight="1" x14ac:dyDescent="0.15">
      <c r="A2" s="327" t="s">
        <v>544</v>
      </c>
      <c r="B2" s="327"/>
      <c r="C2" s="327"/>
      <c r="D2" s="327"/>
      <c r="E2" s="327"/>
      <c r="F2" s="327"/>
      <c r="G2" s="327"/>
      <c r="H2" s="32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</row>
    <row r="3" spans="1:245" ht="19.5" customHeight="1" x14ac:dyDescent="0.15">
      <c r="A3" s="38"/>
      <c r="B3" s="38"/>
      <c r="C3" s="38"/>
      <c r="D3" s="38"/>
      <c r="E3" s="38"/>
      <c r="F3" s="39"/>
      <c r="G3" s="39"/>
      <c r="H3" s="40" t="s">
        <v>6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</row>
    <row r="4" spans="1:245" ht="19.5" customHeight="1" x14ac:dyDescent="0.15">
      <c r="A4" s="332" t="s">
        <v>60</v>
      </c>
      <c r="B4" s="331"/>
      <c r="C4" s="331"/>
      <c r="D4" s="331"/>
      <c r="E4" s="330"/>
      <c r="F4" s="383" t="s">
        <v>545</v>
      </c>
      <c r="G4" s="375"/>
      <c r="H4" s="375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</row>
    <row r="5" spans="1:245" ht="19.5" customHeight="1" x14ac:dyDescent="0.15">
      <c r="A5" s="332" t="s">
        <v>69</v>
      </c>
      <c r="B5" s="331"/>
      <c r="C5" s="330"/>
      <c r="D5" s="385" t="s">
        <v>70</v>
      </c>
      <c r="E5" s="343" t="s">
        <v>132</v>
      </c>
      <c r="F5" s="336" t="s">
        <v>61</v>
      </c>
      <c r="G5" s="336" t="s">
        <v>128</v>
      </c>
      <c r="H5" s="375" t="s">
        <v>129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</row>
    <row r="6" spans="1:245" ht="19.5" customHeight="1" x14ac:dyDescent="0.15">
      <c r="A6" s="49" t="s">
        <v>81</v>
      </c>
      <c r="B6" s="50" t="s">
        <v>82</v>
      </c>
      <c r="C6" s="51" t="s">
        <v>83</v>
      </c>
      <c r="D6" s="384"/>
      <c r="E6" s="341"/>
      <c r="F6" s="344"/>
      <c r="G6" s="344"/>
      <c r="H6" s="374"/>
      <c r="I6" s="7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</row>
    <row r="7" spans="1:245" ht="19.5" customHeight="1" x14ac:dyDescent="0.15">
      <c r="A7" s="56"/>
      <c r="B7" s="56"/>
      <c r="C7" s="56"/>
      <c r="D7" s="56"/>
      <c r="E7" s="56" t="s">
        <v>540</v>
      </c>
      <c r="F7" s="57"/>
      <c r="G7" s="58"/>
      <c r="H7" s="59"/>
      <c r="I7" s="7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</row>
    <row r="8" spans="1:245" ht="19.5" customHeight="1" x14ac:dyDescent="0.15">
      <c r="A8" s="60"/>
      <c r="B8" s="60"/>
      <c r="C8" s="60"/>
      <c r="D8" s="61"/>
      <c r="E8" s="61"/>
      <c r="F8" s="61"/>
      <c r="G8" s="61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</row>
    <row r="9" spans="1:245" ht="19.5" customHeight="1" x14ac:dyDescent="0.15">
      <c r="A9" s="62"/>
      <c r="B9" s="62"/>
      <c r="C9" s="62"/>
      <c r="D9" s="63"/>
      <c r="E9" s="63"/>
      <c r="F9" s="63"/>
      <c r="G9" s="63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</row>
    <row r="10" spans="1:245" ht="19.5" customHeight="1" x14ac:dyDescent="0.15">
      <c r="A10" s="62"/>
      <c r="B10" s="62"/>
      <c r="C10" s="62"/>
      <c r="D10" s="62"/>
      <c r="E10" s="62"/>
      <c r="F10" s="62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</row>
    <row r="11" spans="1:245" ht="19.5" customHeight="1" x14ac:dyDescent="0.15">
      <c r="A11" s="62"/>
      <c r="B11" s="62"/>
      <c r="C11" s="62"/>
      <c r="D11" s="63"/>
      <c r="E11" s="63"/>
      <c r="F11" s="63"/>
      <c r="G11" s="63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</row>
    <row r="12" spans="1:245" ht="19.5" customHeight="1" x14ac:dyDescent="0.15">
      <c r="A12" s="62"/>
      <c r="B12" s="62"/>
      <c r="C12" s="62"/>
      <c r="D12" s="63"/>
      <c r="E12" s="63"/>
      <c r="F12" s="63"/>
      <c r="G12" s="63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</row>
    <row r="13" spans="1:245" ht="19.5" customHeight="1" x14ac:dyDescent="0.15">
      <c r="A13" s="62"/>
      <c r="B13" s="62"/>
      <c r="C13" s="62"/>
      <c r="D13" s="62"/>
      <c r="E13" s="62"/>
      <c r="F13" s="62"/>
      <c r="G13" s="62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</row>
    <row r="14" spans="1:245" ht="19.5" customHeight="1" x14ac:dyDescent="0.15">
      <c r="A14" s="62"/>
      <c r="B14" s="62"/>
      <c r="C14" s="62"/>
      <c r="D14" s="63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</row>
    <row r="15" spans="1:245" ht="19.5" customHeight="1" x14ac:dyDescent="0.15">
      <c r="A15" s="64"/>
      <c r="B15" s="62"/>
      <c r="C15" s="62"/>
      <c r="D15" s="63"/>
      <c r="E15" s="63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</row>
    <row r="16" spans="1:245" ht="19.5" customHeight="1" x14ac:dyDescent="0.15">
      <c r="A16" s="64"/>
      <c r="B16" s="64"/>
      <c r="C16" s="62"/>
      <c r="D16" s="62"/>
      <c r="E16" s="64"/>
      <c r="F16" s="64"/>
      <c r="G16" s="64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</row>
    <row r="17" spans="1:245" ht="19.5" customHeight="1" x14ac:dyDescent="0.15">
      <c r="A17" s="64"/>
      <c r="B17" s="64"/>
      <c r="C17" s="62"/>
      <c r="D17" s="63"/>
      <c r="E17" s="63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</row>
    <row r="18" spans="1:245" ht="19.5" customHeight="1" x14ac:dyDescent="0.15">
      <c r="A18" s="62"/>
      <c r="B18" s="64"/>
      <c r="C18" s="62"/>
      <c r="D18" s="63"/>
      <c r="E18" s="63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</row>
    <row r="19" spans="1:245" ht="19.5" customHeight="1" x14ac:dyDescent="0.15">
      <c r="A19" s="62"/>
      <c r="B19" s="64"/>
      <c r="C19" s="64"/>
      <c r="D19" s="64"/>
      <c r="E19" s="64"/>
      <c r="F19" s="64"/>
      <c r="G19" s="64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</row>
    <row r="20" spans="1:245" ht="19.5" customHeight="1" x14ac:dyDescent="0.15">
      <c r="A20" s="64"/>
      <c r="B20" s="64"/>
      <c r="C20" s="64"/>
      <c r="D20" s="63"/>
      <c r="E20" s="63"/>
      <c r="F20" s="63"/>
      <c r="G20" s="63"/>
      <c r="H20" s="63"/>
      <c r="I20" s="64"/>
      <c r="J20" s="62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</row>
    <row r="21" spans="1:245" ht="19.5" customHeight="1" x14ac:dyDescent="0.15">
      <c r="A21" s="64"/>
      <c r="B21" s="64"/>
      <c r="C21" s="64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</row>
    <row r="22" spans="1:245" ht="19.5" customHeight="1" x14ac:dyDescent="0.15">
      <c r="A22" s="64"/>
      <c r="B22" s="64"/>
      <c r="C22" s="64"/>
      <c r="D22" s="64"/>
      <c r="E22" s="64"/>
      <c r="F22" s="64"/>
      <c r="G22" s="64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</row>
    <row r="23" spans="1:245" ht="19.5" customHeight="1" x14ac:dyDescent="0.15">
      <c r="A23" s="64"/>
      <c r="B23" s="64"/>
      <c r="C23" s="64"/>
      <c r="D23" s="63"/>
      <c r="E23" s="63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</row>
    <row r="24" spans="1:245" ht="19.5" customHeight="1" x14ac:dyDescent="0.15">
      <c r="A24" s="64"/>
      <c r="B24" s="64"/>
      <c r="C24" s="64"/>
      <c r="D24" s="63"/>
      <c r="E24" s="63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</row>
    <row r="25" spans="1:245" ht="19.5" customHeight="1" x14ac:dyDescent="0.15">
      <c r="A25" s="64"/>
      <c r="B25" s="64"/>
      <c r="C25" s="64"/>
      <c r="D25" s="64"/>
      <c r="E25" s="64"/>
      <c r="F25" s="64"/>
      <c r="G25" s="64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</row>
    <row r="26" spans="1:245" ht="19.5" customHeight="1" x14ac:dyDescent="0.15">
      <c r="A26" s="64"/>
      <c r="B26" s="64"/>
      <c r="C26" s="64"/>
      <c r="D26" s="63"/>
      <c r="E26" s="63"/>
      <c r="F26" s="63"/>
      <c r="G26" s="63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</row>
    <row r="27" spans="1:245" ht="19.5" customHeight="1" x14ac:dyDescent="0.15">
      <c r="A27" s="64"/>
      <c r="B27" s="64"/>
      <c r="C27" s="64"/>
      <c r="D27" s="63"/>
      <c r="E27" s="63"/>
      <c r="F27" s="63"/>
      <c r="G27" s="63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</row>
    <row r="28" spans="1:245" ht="19.5" customHeight="1" x14ac:dyDescent="0.15">
      <c r="A28" s="64"/>
      <c r="B28" s="64"/>
      <c r="C28" s="64"/>
      <c r="D28" s="64"/>
      <c r="E28" s="64"/>
      <c r="F28" s="64"/>
      <c r="G28" s="64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</row>
    <row r="29" spans="1:245" ht="19.5" customHeight="1" x14ac:dyDescent="0.15">
      <c r="A29" s="64"/>
      <c r="B29" s="64"/>
      <c r="C29" s="64"/>
      <c r="D29" s="63"/>
      <c r="E29" s="63"/>
      <c r="F29" s="63"/>
      <c r="G29" s="63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</row>
    <row r="30" spans="1:245" ht="19.5" customHeight="1" x14ac:dyDescent="0.15">
      <c r="A30" s="64"/>
      <c r="B30" s="64"/>
      <c r="C30" s="64"/>
      <c r="D30" s="63"/>
      <c r="E30" s="63"/>
      <c r="F30" s="63"/>
      <c r="G30" s="6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</row>
    <row r="31" spans="1:245" ht="19.5" customHeight="1" x14ac:dyDescent="0.15">
      <c r="A31" s="64"/>
      <c r="B31" s="64"/>
      <c r="C31" s="64"/>
      <c r="D31" s="64"/>
      <c r="E31" s="64"/>
      <c r="F31" s="64"/>
      <c r="G31" s="64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</row>
    <row r="32" spans="1:245" ht="19.5" customHeight="1" x14ac:dyDescent="0.15">
      <c r="A32" s="64"/>
      <c r="B32" s="64"/>
      <c r="C32" s="64"/>
      <c r="D32" s="64"/>
      <c r="E32" s="65"/>
      <c r="F32" s="65"/>
      <c r="G32" s="65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</row>
    <row r="33" spans="1:245" ht="19.5" customHeight="1" x14ac:dyDescent="0.15">
      <c r="A33" s="64"/>
      <c r="B33" s="64"/>
      <c r="C33" s="64"/>
      <c r="D33" s="64"/>
      <c r="E33" s="65"/>
      <c r="F33" s="65"/>
      <c r="G33" s="65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</row>
    <row r="34" spans="1:245" ht="19.5" customHeight="1" x14ac:dyDescent="0.15">
      <c r="A34" s="64"/>
      <c r="B34" s="64"/>
      <c r="C34" s="64"/>
      <c r="D34" s="64"/>
      <c r="E34" s="64"/>
      <c r="F34" s="64"/>
      <c r="G34" s="6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</row>
    <row r="35" spans="1:245" ht="19.5" customHeight="1" x14ac:dyDescent="0.15">
      <c r="A35" s="64"/>
      <c r="B35" s="64"/>
      <c r="C35" s="64"/>
      <c r="D35" s="64"/>
      <c r="E35" s="66"/>
      <c r="F35" s="66"/>
      <c r="G35" s="66"/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</row>
    <row r="36" spans="1:245" ht="19.5" customHeight="1" x14ac:dyDescent="0.15">
      <c r="A36" s="67"/>
      <c r="B36" s="67"/>
      <c r="C36" s="67"/>
      <c r="D36" s="67"/>
      <c r="E36" s="68"/>
      <c r="F36" s="68"/>
      <c r="G36" s="68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</row>
    <row r="37" spans="1:245" ht="19.5" customHeight="1" x14ac:dyDescent="0.15">
      <c r="A37" s="69"/>
      <c r="B37" s="69"/>
      <c r="C37" s="69"/>
      <c r="D37" s="69"/>
      <c r="E37" s="69"/>
      <c r="F37" s="69"/>
      <c r="G37" s="69"/>
      <c r="H37" s="7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</row>
    <row r="38" spans="1:245" ht="19.5" customHeight="1" x14ac:dyDescent="0.15">
      <c r="A38" s="67"/>
      <c r="B38" s="67"/>
      <c r="C38" s="67"/>
      <c r="D38" s="67"/>
      <c r="E38" s="67"/>
      <c r="F38" s="67"/>
      <c r="G38" s="67"/>
      <c r="H38" s="70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</row>
    <row r="39" spans="1:245" ht="19.5" customHeight="1" x14ac:dyDescent="0.15">
      <c r="A39" s="71"/>
      <c r="B39" s="71"/>
      <c r="C39" s="71"/>
      <c r="D39" s="71"/>
      <c r="E39" s="71"/>
      <c r="F39" s="67"/>
      <c r="G39" s="67"/>
      <c r="H39" s="70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</row>
    <row r="40" spans="1:245" ht="19.5" customHeight="1" x14ac:dyDescent="0.15">
      <c r="A40" s="71"/>
      <c r="B40" s="71"/>
      <c r="C40" s="71"/>
      <c r="D40" s="71"/>
      <c r="E40" s="71"/>
      <c r="F40" s="67"/>
      <c r="G40" s="67"/>
      <c r="H40" s="7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</row>
    <row r="41" spans="1:245" ht="19.5" customHeight="1" x14ac:dyDescent="0.15">
      <c r="A41" s="71"/>
      <c r="B41" s="71"/>
      <c r="C41" s="71"/>
      <c r="D41" s="71"/>
      <c r="E41" s="71"/>
      <c r="F41" s="67"/>
      <c r="G41" s="67"/>
      <c r="H41" s="70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</row>
    <row r="42" spans="1:245" ht="19.5" customHeight="1" x14ac:dyDescent="0.15">
      <c r="A42" s="71"/>
      <c r="B42" s="71"/>
      <c r="C42" s="71"/>
      <c r="D42" s="71"/>
      <c r="E42" s="71"/>
      <c r="F42" s="67"/>
      <c r="G42" s="67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</row>
    <row r="43" spans="1:245" ht="19.5" customHeight="1" x14ac:dyDescent="0.15">
      <c r="A43" s="71"/>
      <c r="B43" s="71"/>
      <c r="C43" s="71"/>
      <c r="D43" s="71"/>
      <c r="E43" s="71"/>
      <c r="F43" s="67"/>
      <c r="G43" s="67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</row>
    <row r="44" spans="1:245" ht="19.5" customHeight="1" x14ac:dyDescent="0.15">
      <c r="A44" s="71"/>
      <c r="B44" s="71"/>
      <c r="C44" s="71"/>
      <c r="D44" s="71"/>
      <c r="E44" s="71"/>
      <c r="F44" s="67"/>
      <c r="G44" s="67"/>
      <c r="H44" s="70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</row>
    <row r="45" spans="1:245" ht="19.5" customHeight="1" x14ac:dyDescent="0.15">
      <c r="A45" s="71"/>
      <c r="B45" s="71"/>
      <c r="C45" s="71"/>
      <c r="D45" s="71"/>
      <c r="E45" s="71"/>
      <c r="F45" s="67"/>
      <c r="G45" s="67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</row>
    <row r="46" spans="1:245" ht="19.5" customHeight="1" x14ac:dyDescent="0.15">
      <c r="A46" s="71"/>
      <c r="B46" s="71"/>
      <c r="C46" s="71"/>
      <c r="D46" s="71"/>
      <c r="E46" s="71"/>
      <c r="F46" s="67"/>
      <c r="G46" s="67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</row>
    <row r="47" spans="1:245" ht="19.5" customHeight="1" x14ac:dyDescent="0.15">
      <c r="A47" s="71"/>
      <c r="B47" s="71"/>
      <c r="C47" s="71"/>
      <c r="D47" s="71"/>
      <c r="E47" s="71"/>
      <c r="F47" s="67"/>
      <c r="G47" s="67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</row>
    <row r="48" spans="1:245" ht="19.5" customHeight="1" x14ac:dyDescent="0.15">
      <c r="A48" s="71"/>
      <c r="B48" s="71"/>
      <c r="C48" s="71"/>
      <c r="D48" s="71"/>
      <c r="E48" s="71"/>
      <c r="F48" s="67"/>
      <c r="G48" s="67"/>
      <c r="H48" s="70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scale="98" orientation="landscape" fitToHeight="1000" errors="blank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59"/>
  <sheetViews>
    <sheetView zoomScaleNormal="100" topLeftCell="A52" workbookViewId="0">
      <selection activeCell="B6" activeCellId="0" sqref="B6:B8"/>
    </sheetView>
  </sheetViews>
  <sheetFormatPr defaultRowHeight="11.25" defaultColWidth="12.00018310546875" x14ac:dyDescent="0.15"/>
  <cols>
    <col min="1" max="1" width="26.666666666666668" customWidth="1" style="13"/>
    <col min="2" max="2" width="28.0" customWidth="1" style="13"/>
    <col min="3" max="3" width="18.166666666666668" customWidth="1" style="13"/>
    <col min="4" max="4" width="18.333333333333332" customWidth="1" style="13"/>
    <col min="5" max="5" width="45.5" customWidth="1" style="13"/>
    <col min="6" max="6" width="17.0" customWidth="1" style="13"/>
    <col min="7" max="7" width="18.333333333333332" customWidth="1" style="13"/>
    <col min="8" max="8" width="16.166666666666668" customWidth="1" style="13"/>
    <col min="9" max="9" width="14.166666666666666" customWidth="1" style="13"/>
    <col min="10" max="10" width="16.0" customWidth="1" style="13"/>
    <col min="11" max="11" width="13.666666666666666" customWidth="1" style="13"/>
    <col min="12" max="12" width="12.0" style="13"/>
    <col min="13" max="13" width="20.0" customWidth="1" style="13"/>
    <col min="14" max="14" width="2.0" customWidth="1" style="13"/>
    <col min="15" max="15" width="13.0" customWidth="1" style="13"/>
    <col min="16" max="16384" width="12.0" style="13"/>
  </cols>
  <sheetData>
    <row r="1" spans="1:14" ht="16.35" customHeight="1" x14ac:dyDescent="0.15">
      <c r="B1" s="14"/>
      <c r="D1" s="15"/>
      <c r="E1" s="15"/>
      <c r="F1" s="16"/>
      <c r="H1" s="16"/>
      <c r="M1" s="16"/>
      <c r="N1" s="28"/>
    </row>
    <row r="2" spans="1:14" ht="22.9" customHeight="1" x14ac:dyDescent="0.15">
      <c r="A2" s="386" t="s">
        <v>546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29" t="s">
        <v>54</v>
      </c>
    </row>
    <row r="3" spans="1:14" ht="19.5" customHeight="1" x14ac:dyDescent="0.15">
      <c r="A3" s="387"/>
      <c r="B3" s="387"/>
      <c r="C3" s="387"/>
      <c r="D3" s="387"/>
      <c r="E3" s="387"/>
      <c r="F3" s="18"/>
      <c r="G3" s="18"/>
      <c r="H3" s="18"/>
      <c r="I3" s="18"/>
      <c r="J3" s="18"/>
      <c r="K3" s="18"/>
      <c r="L3" s="18"/>
      <c r="M3" s="30" t="s">
        <v>547</v>
      </c>
      <c r="N3" s="29"/>
    </row>
    <row r="4" spans="1:14" ht="24.0" customHeight="1" x14ac:dyDescent="0.15">
      <c r="A4" s="19" t="s">
        <v>5</v>
      </c>
      <c r="B4" s="20" t="s">
        <v>485</v>
      </c>
      <c r="C4" s="20" t="s">
        <v>548</v>
      </c>
      <c r="D4" s="20" t="s">
        <v>549</v>
      </c>
      <c r="E4" s="20" t="s">
        <v>550</v>
      </c>
      <c r="F4" s="20" t="s">
        <v>551</v>
      </c>
      <c r="G4" s="20" t="s">
        <v>552</v>
      </c>
      <c r="H4" s="20" t="s">
        <v>553</v>
      </c>
      <c r="I4" s="20" t="s">
        <v>554</v>
      </c>
      <c r="J4" s="20" t="s">
        <v>555</v>
      </c>
      <c r="K4" s="20" t="s">
        <v>556</v>
      </c>
      <c r="L4" s="20" t="s">
        <v>557</v>
      </c>
      <c r="M4" s="20" t="s">
        <v>558</v>
      </c>
      <c r="N4" s="29"/>
    </row>
    <row r="5" spans="1:14" ht="24.0" customHeight="1" x14ac:dyDescent="0.15">
      <c r="A5" s="21" t="s">
        <v>61</v>
      </c>
      <c r="B5" s="22"/>
      <c r="C5" s="22"/>
      <c r="D5" s="22">
        <v>5371639.84</v>
      </c>
      <c r="E5" s="22"/>
      <c r="F5" s="22"/>
      <c r="G5" s="22"/>
      <c r="H5" s="22"/>
      <c r="I5" s="22"/>
      <c r="J5" s="22"/>
      <c r="K5" s="22"/>
      <c r="L5" s="22"/>
      <c r="M5" s="22"/>
      <c r="N5" s="31"/>
    </row>
    <row r="6" spans="1:14" ht="18.0" customHeight="1" x14ac:dyDescent="0.15">
      <c r="A6" s="388" t="s">
        <v>559</v>
      </c>
      <c r="B6" s="389" t="s">
        <v>495</v>
      </c>
      <c r="C6" s="24" t="s">
        <v>560</v>
      </c>
      <c r="D6" s="391">
        <v>656508</v>
      </c>
      <c r="E6" s="389" t="s">
        <v>561</v>
      </c>
      <c r="F6" s="24" t="s">
        <v>562</v>
      </c>
      <c r="G6" s="24" t="s">
        <v>563</v>
      </c>
      <c r="H6" s="24" t="s">
        <v>564</v>
      </c>
      <c r="I6" s="24" t="s">
        <v>565</v>
      </c>
      <c r="J6" s="24" t="s">
        <v>564</v>
      </c>
      <c r="K6" s="24" t="s">
        <v>566</v>
      </c>
      <c r="L6" s="24" t="s">
        <v>560</v>
      </c>
      <c r="M6" s="24" t="s">
        <v>567</v>
      </c>
      <c r="N6" s="32"/>
    </row>
    <row r="7" spans="1:14" ht="18.0" customHeight="1" x14ac:dyDescent="0.15">
      <c r="A7" s="388"/>
      <c r="B7" s="388"/>
      <c r="C7" s="23" t="s">
        <v>560</v>
      </c>
      <c r="D7" s="390"/>
      <c r="E7" s="388"/>
      <c r="F7" s="23" t="s">
        <v>568</v>
      </c>
      <c r="G7" s="23" t="s">
        <v>569</v>
      </c>
      <c r="H7" s="23" t="s">
        <v>570</v>
      </c>
      <c r="I7" s="23" t="s">
        <v>565</v>
      </c>
      <c r="J7" s="23" t="s">
        <v>570</v>
      </c>
      <c r="K7" s="23" t="s">
        <v>571</v>
      </c>
      <c r="L7" s="23" t="s">
        <v>560</v>
      </c>
      <c r="M7" s="23" t="s">
        <v>567</v>
      </c>
      <c r="N7" s="32"/>
    </row>
    <row r="8" spans="1:14" ht="18.0" customHeight="1" x14ac:dyDescent="0.15">
      <c r="A8" s="388"/>
      <c r="B8" s="388"/>
      <c r="C8" s="23" t="s">
        <v>560</v>
      </c>
      <c r="D8" s="390"/>
      <c r="E8" s="388"/>
      <c r="F8" s="23" t="s">
        <v>572</v>
      </c>
      <c r="G8" s="23" t="s">
        <v>573</v>
      </c>
      <c r="H8" s="23" t="s">
        <v>574</v>
      </c>
      <c r="I8" s="23" t="s">
        <v>565</v>
      </c>
      <c r="J8" s="23" t="s">
        <v>574</v>
      </c>
      <c r="K8" s="23" t="s">
        <v>575</v>
      </c>
      <c r="L8" s="23" t="s">
        <v>560</v>
      </c>
      <c r="M8" s="23" t="s">
        <v>567</v>
      </c>
      <c r="N8" s="32"/>
    </row>
    <row r="9" spans="1:14" ht="27.0" customHeight="1" x14ac:dyDescent="0.15">
      <c r="A9" s="388" t="s">
        <v>576</v>
      </c>
      <c r="B9" s="388" t="s">
        <v>498</v>
      </c>
      <c r="C9" s="23" t="s">
        <v>560</v>
      </c>
      <c r="D9" s="390">
        <v>450009.84</v>
      </c>
      <c r="E9" s="388" t="s">
        <v>577</v>
      </c>
      <c r="F9" s="23" t="s">
        <v>562</v>
      </c>
      <c r="G9" s="23" t="s">
        <v>563</v>
      </c>
      <c r="H9" s="23" t="s">
        <v>564</v>
      </c>
      <c r="I9" s="23" t="s">
        <v>565</v>
      </c>
      <c r="J9" s="23" t="s">
        <v>564</v>
      </c>
      <c r="K9" s="23" t="s">
        <v>566</v>
      </c>
      <c r="L9" s="23" t="s">
        <v>560</v>
      </c>
      <c r="M9" s="23" t="s">
        <v>567</v>
      </c>
      <c r="N9" s="32"/>
    </row>
    <row r="10" spans="1:14" ht="27.0" customHeight="1" x14ac:dyDescent="0.15">
      <c r="A10" s="388"/>
      <c r="B10" s="388"/>
      <c r="C10" s="23" t="s">
        <v>560</v>
      </c>
      <c r="D10" s="390"/>
      <c r="E10" s="388"/>
      <c r="F10" s="23" t="s">
        <v>568</v>
      </c>
      <c r="G10" s="23" t="s">
        <v>569</v>
      </c>
      <c r="H10" s="23" t="s">
        <v>578</v>
      </c>
      <c r="I10" s="23" t="s">
        <v>565</v>
      </c>
      <c r="J10" s="23" t="s">
        <v>578</v>
      </c>
      <c r="K10" s="23" t="s">
        <v>571</v>
      </c>
      <c r="L10" s="23" t="s">
        <v>560</v>
      </c>
      <c r="M10" s="23" t="s">
        <v>567</v>
      </c>
      <c r="N10" s="32"/>
    </row>
    <row r="11" spans="1:14" ht="44.1" customHeight="1" x14ac:dyDescent="0.15">
      <c r="A11" s="388"/>
      <c r="B11" s="388"/>
      <c r="C11" s="23" t="s">
        <v>560</v>
      </c>
      <c r="D11" s="390"/>
      <c r="E11" s="388"/>
      <c r="F11" s="23" t="s">
        <v>572</v>
      </c>
      <c r="G11" s="23" t="s">
        <v>573</v>
      </c>
      <c r="H11" s="23" t="s">
        <v>579</v>
      </c>
      <c r="I11" s="23" t="s">
        <v>565</v>
      </c>
      <c r="J11" s="23" t="s">
        <v>579</v>
      </c>
      <c r="K11" s="23" t="s">
        <v>575</v>
      </c>
      <c r="L11" s="23" t="s">
        <v>560</v>
      </c>
      <c r="M11" s="23" t="s">
        <v>567</v>
      </c>
      <c r="N11" s="32"/>
    </row>
    <row r="12" spans="1:14" ht="18.0" customHeight="1" x14ac:dyDescent="0.15">
      <c r="A12" s="388" t="s">
        <v>559</v>
      </c>
      <c r="B12" s="388" t="s">
        <v>580</v>
      </c>
      <c r="C12" s="23" t="s">
        <v>560</v>
      </c>
      <c r="D12" s="392">
        <v>115318</v>
      </c>
      <c r="E12" s="388" t="s">
        <v>581</v>
      </c>
      <c r="F12" s="23" t="s">
        <v>568</v>
      </c>
      <c r="G12" s="23" t="s">
        <v>582</v>
      </c>
      <c r="H12" s="23" t="s">
        <v>564</v>
      </c>
      <c r="I12" s="23" t="s">
        <v>565</v>
      </c>
      <c r="J12" s="23" t="s">
        <v>564</v>
      </c>
      <c r="K12" s="23" t="s">
        <v>566</v>
      </c>
      <c r="L12" s="23" t="s">
        <v>560</v>
      </c>
      <c r="M12" s="23" t="s">
        <v>567</v>
      </c>
      <c r="N12" s="32"/>
    </row>
    <row r="13" spans="1:14" ht="18.0" customHeight="1" x14ac:dyDescent="0.15">
      <c r="A13" s="388"/>
      <c r="B13" s="388"/>
      <c r="C13" s="23" t="s">
        <v>560</v>
      </c>
      <c r="D13" s="392"/>
      <c r="E13" s="388"/>
      <c r="F13" s="23" t="s">
        <v>572</v>
      </c>
      <c r="G13" s="23" t="s">
        <v>573</v>
      </c>
      <c r="H13" s="23" t="s">
        <v>583</v>
      </c>
      <c r="I13" s="23" t="s">
        <v>565</v>
      </c>
      <c r="J13" s="23" t="s">
        <v>583</v>
      </c>
      <c r="K13" s="23" t="s">
        <v>575</v>
      </c>
      <c r="L13" s="23" t="s">
        <v>560</v>
      </c>
      <c r="M13" s="23" t="s">
        <v>567</v>
      </c>
      <c r="N13" s="32"/>
    </row>
    <row r="14" spans="1:14" ht="18.0" customHeight="1" x14ac:dyDescent="0.15">
      <c r="A14" s="388"/>
      <c r="B14" s="388"/>
      <c r="C14" s="23" t="s">
        <v>560</v>
      </c>
      <c r="D14" s="392"/>
      <c r="E14" s="388"/>
      <c r="F14" s="23" t="s">
        <v>562</v>
      </c>
      <c r="G14" s="23" t="s">
        <v>563</v>
      </c>
      <c r="H14" s="23" t="s">
        <v>564</v>
      </c>
      <c r="I14" s="23" t="s">
        <v>565</v>
      </c>
      <c r="J14" s="23" t="s">
        <v>564</v>
      </c>
      <c r="K14" s="23" t="s">
        <v>566</v>
      </c>
      <c r="L14" s="23" t="s">
        <v>560</v>
      </c>
      <c r="M14" s="23" t="s">
        <v>567</v>
      </c>
      <c r="N14" s="32"/>
    </row>
    <row r="15" spans="1:14" ht="18.0" customHeight="1" x14ac:dyDescent="0.15">
      <c r="A15" s="388" t="s">
        <v>559</v>
      </c>
      <c r="B15" s="388" t="s">
        <v>492</v>
      </c>
      <c r="C15" s="23" t="s">
        <v>560</v>
      </c>
      <c r="D15" s="390">
        <v>86400</v>
      </c>
      <c r="E15" s="388" t="s">
        <v>584</v>
      </c>
      <c r="F15" s="23" t="s">
        <v>572</v>
      </c>
      <c r="G15" s="23" t="s">
        <v>573</v>
      </c>
      <c r="H15" s="23" t="s">
        <v>585</v>
      </c>
      <c r="I15" s="23" t="s">
        <v>565</v>
      </c>
      <c r="J15" s="23" t="s">
        <v>585</v>
      </c>
      <c r="K15" s="23" t="s">
        <v>575</v>
      </c>
      <c r="L15" s="23" t="s">
        <v>560</v>
      </c>
      <c r="M15" s="23" t="s">
        <v>567</v>
      </c>
      <c r="N15" s="32"/>
    </row>
    <row r="16" spans="1:14" ht="18.0" customHeight="1" x14ac:dyDescent="0.15">
      <c r="A16" s="388"/>
      <c r="B16" s="388"/>
      <c r="C16" s="23" t="s">
        <v>560</v>
      </c>
      <c r="D16" s="390"/>
      <c r="E16" s="388"/>
      <c r="F16" s="23" t="s">
        <v>568</v>
      </c>
      <c r="G16" s="23" t="s">
        <v>569</v>
      </c>
      <c r="H16" s="23" t="s">
        <v>586</v>
      </c>
      <c r="I16" s="23" t="s">
        <v>565</v>
      </c>
      <c r="J16" s="23" t="s">
        <v>586</v>
      </c>
      <c r="K16" s="23" t="s">
        <v>571</v>
      </c>
      <c r="L16" s="23" t="s">
        <v>560</v>
      </c>
      <c r="M16" s="23" t="s">
        <v>567</v>
      </c>
      <c r="N16" s="32"/>
    </row>
    <row r="17" spans="1:14" ht="18.0" customHeight="1" x14ac:dyDescent="0.15">
      <c r="A17" s="388"/>
      <c r="B17" s="388"/>
      <c r="C17" s="23" t="s">
        <v>560</v>
      </c>
      <c r="D17" s="390"/>
      <c r="E17" s="388"/>
      <c r="F17" s="23" t="s">
        <v>562</v>
      </c>
      <c r="G17" s="23" t="s">
        <v>563</v>
      </c>
      <c r="H17" s="23" t="s">
        <v>564</v>
      </c>
      <c r="I17" s="23" t="s">
        <v>565</v>
      </c>
      <c r="J17" s="23" t="s">
        <v>564</v>
      </c>
      <c r="K17" s="23" t="s">
        <v>566</v>
      </c>
      <c r="L17" s="23" t="s">
        <v>560</v>
      </c>
      <c r="M17" s="23" t="s">
        <v>567</v>
      </c>
      <c r="N17" s="32"/>
    </row>
    <row r="18" spans="1:14" ht="18.0" customHeight="1" x14ac:dyDescent="0.15">
      <c r="A18" s="388" t="s">
        <v>559</v>
      </c>
      <c r="B18" s="388" t="s">
        <v>508</v>
      </c>
      <c r="C18" s="23" t="s">
        <v>560</v>
      </c>
      <c r="D18" s="390">
        <v>311976</v>
      </c>
      <c r="E18" s="388" t="s">
        <v>587</v>
      </c>
      <c r="F18" s="23" t="s">
        <v>568</v>
      </c>
      <c r="G18" s="23" t="s">
        <v>569</v>
      </c>
      <c r="H18" s="23" t="s">
        <v>588</v>
      </c>
      <c r="I18" s="23" t="s">
        <v>565</v>
      </c>
      <c r="J18" s="23" t="s">
        <v>588</v>
      </c>
      <c r="K18" s="23" t="s">
        <v>571</v>
      </c>
      <c r="L18" s="23" t="s">
        <v>560</v>
      </c>
      <c r="M18" s="23" t="s">
        <v>567</v>
      </c>
      <c r="N18" s="32"/>
    </row>
    <row r="19" spans="1:14" ht="18.0" customHeight="1" x14ac:dyDescent="0.15">
      <c r="A19" s="388"/>
      <c r="B19" s="388"/>
      <c r="C19" s="23" t="s">
        <v>560</v>
      </c>
      <c r="D19" s="390"/>
      <c r="E19" s="388"/>
      <c r="F19" s="23" t="s">
        <v>572</v>
      </c>
      <c r="G19" s="23" t="s">
        <v>573</v>
      </c>
      <c r="H19" s="23" t="s">
        <v>589</v>
      </c>
      <c r="I19" s="23" t="s">
        <v>565</v>
      </c>
      <c r="J19" s="23" t="s">
        <v>589</v>
      </c>
      <c r="K19" s="23" t="s">
        <v>575</v>
      </c>
      <c r="L19" s="23" t="s">
        <v>560</v>
      </c>
      <c r="M19" s="23" t="s">
        <v>567</v>
      </c>
      <c r="N19" s="32"/>
    </row>
    <row r="20" spans="1:14" ht="18.0" customHeight="1" x14ac:dyDescent="0.15">
      <c r="A20" s="388"/>
      <c r="B20" s="388"/>
      <c r="C20" s="23" t="s">
        <v>560</v>
      </c>
      <c r="D20" s="390"/>
      <c r="E20" s="388"/>
      <c r="F20" s="23" t="s">
        <v>562</v>
      </c>
      <c r="G20" s="23" t="s">
        <v>563</v>
      </c>
      <c r="H20" s="23" t="s">
        <v>564</v>
      </c>
      <c r="I20" s="23" t="s">
        <v>590</v>
      </c>
      <c r="J20" s="23" t="s">
        <v>564</v>
      </c>
      <c r="K20" s="23" t="s">
        <v>566</v>
      </c>
      <c r="L20" s="23" t="s">
        <v>560</v>
      </c>
      <c r="M20" s="23" t="s">
        <v>567</v>
      </c>
      <c r="N20" s="32"/>
    </row>
    <row r="21" spans="1:14" ht="18.0" customHeight="1" x14ac:dyDescent="0.15">
      <c r="A21" s="388" t="s">
        <v>559</v>
      </c>
      <c r="B21" s="388" t="s">
        <v>591</v>
      </c>
      <c r="C21" s="23" t="s">
        <v>560</v>
      </c>
      <c r="D21" s="390">
        <v>225436</v>
      </c>
      <c r="E21" s="388" t="s">
        <v>592</v>
      </c>
      <c r="F21" s="23" t="s">
        <v>562</v>
      </c>
      <c r="G21" s="23" t="s">
        <v>563</v>
      </c>
      <c r="H21" s="23" t="s">
        <v>564</v>
      </c>
      <c r="I21" s="23" t="s">
        <v>565</v>
      </c>
      <c r="J21" s="23" t="s">
        <v>564</v>
      </c>
      <c r="K21" s="23" t="s">
        <v>566</v>
      </c>
      <c r="L21" s="23" t="s">
        <v>560</v>
      </c>
      <c r="M21" s="23" t="s">
        <v>567</v>
      </c>
      <c r="N21" s="32"/>
    </row>
    <row r="22" spans="1:14" ht="18.0" customHeight="1" x14ac:dyDescent="0.15">
      <c r="A22" s="388"/>
      <c r="B22" s="388"/>
      <c r="C22" s="23" t="s">
        <v>560</v>
      </c>
      <c r="D22" s="390"/>
      <c r="E22" s="388"/>
      <c r="F22" s="23" t="s">
        <v>572</v>
      </c>
      <c r="G22" s="23" t="s">
        <v>573</v>
      </c>
      <c r="H22" s="23" t="s">
        <v>593</v>
      </c>
      <c r="I22" s="23" t="s">
        <v>565</v>
      </c>
      <c r="J22" s="23" t="s">
        <v>593</v>
      </c>
      <c r="K22" s="23" t="s">
        <v>575</v>
      </c>
      <c r="L22" s="23" t="s">
        <v>560</v>
      </c>
      <c r="M22" s="23" t="s">
        <v>567</v>
      </c>
      <c r="N22" s="32"/>
    </row>
    <row r="23" spans="1:14" ht="32.0" customHeight="1" x14ac:dyDescent="0.15">
      <c r="A23" s="388"/>
      <c r="B23" s="388"/>
      <c r="C23" s="23" t="s">
        <v>560</v>
      </c>
      <c r="D23" s="390"/>
      <c r="E23" s="388"/>
      <c r="F23" s="23" t="s">
        <v>568</v>
      </c>
      <c r="G23" s="23" t="s">
        <v>569</v>
      </c>
      <c r="H23" s="23" t="s">
        <v>594</v>
      </c>
      <c r="I23" s="23" t="s">
        <v>565</v>
      </c>
      <c r="J23" s="23" t="s">
        <v>594</v>
      </c>
      <c r="K23" s="23" t="s">
        <v>571</v>
      </c>
      <c r="L23" s="23" t="s">
        <v>560</v>
      </c>
      <c r="M23" s="23" t="s">
        <v>567</v>
      </c>
      <c r="N23" s="32"/>
    </row>
    <row r="24" spans="1:14" ht="18.0" customHeight="1" x14ac:dyDescent="0.15">
      <c r="A24" s="388" t="s">
        <v>559</v>
      </c>
      <c r="B24" s="388" t="s">
        <v>501</v>
      </c>
      <c r="C24" s="23" t="s">
        <v>560</v>
      </c>
      <c r="D24" s="390">
        <v>210000</v>
      </c>
      <c r="E24" s="388" t="s">
        <v>595</v>
      </c>
      <c r="F24" s="23" t="s">
        <v>568</v>
      </c>
      <c r="G24" s="23" t="s">
        <v>569</v>
      </c>
      <c r="H24" s="23" t="s">
        <v>596</v>
      </c>
      <c r="I24" s="23" t="s">
        <v>565</v>
      </c>
      <c r="J24" s="23" t="s">
        <v>596</v>
      </c>
      <c r="K24" s="23" t="s">
        <v>571</v>
      </c>
      <c r="L24" s="23" t="s">
        <v>560</v>
      </c>
      <c r="M24" s="23" t="s">
        <v>567</v>
      </c>
      <c r="N24" s="32"/>
    </row>
    <row r="25" spans="1:14" ht="18.0" customHeight="1" x14ac:dyDescent="0.15">
      <c r="A25" s="388"/>
      <c r="B25" s="388"/>
      <c r="C25" s="23" t="s">
        <v>560</v>
      </c>
      <c r="D25" s="390"/>
      <c r="E25" s="388"/>
      <c r="F25" s="23" t="s">
        <v>562</v>
      </c>
      <c r="G25" s="23" t="s">
        <v>563</v>
      </c>
      <c r="H25" s="23" t="s">
        <v>564</v>
      </c>
      <c r="I25" s="23" t="s">
        <v>565</v>
      </c>
      <c r="J25" s="23" t="s">
        <v>564</v>
      </c>
      <c r="K25" s="23" t="s">
        <v>566</v>
      </c>
      <c r="L25" s="23" t="s">
        <v>560</v>
      </c>
      <c r="M25" s="23" t="s">
        <v>567</v>
      </c>
      <c r="N25" s="32"/>
    </row>
    <row r="26" spans="1:14" ht="18.0" customHeight="1" x14ac:dyDescent="0.15">
      <c r="A26" s="388"/>
      <c r="B26" s="388"/>
      <c r="C26" s="23" t="s">
        <v>560</v>
      </c>
      <c r="D26" s="390"/>
      <c r="E26" s="388"/>
      <c r="F26" s="23" t="s">
        <v>572</v>
      </c>
      <c r="G26" s="23" t="s">
        <v>573</v>
      </c>
      <c r="H26" s="23" t="s">
        <v>597</v>
      </c>
      <c r="I26" s="23" t="s">
        <v>565</v>
      </c>
      <c r="J26" s="23" t="s">
        <v>597</v>
      </c>
      <c r="K26" s="23" t="s">
        <v>575</v>
      </c>
      <c r="L26" s="23" t="s">
        <v>560</v>
      </c>
      <c r="M26" s="23" t="s">
        <v>567</v>
      </c>
      <c r="N26" s="32"/>
    </row>
    <row r="27" spans="1:14" ht="18.0" customHeight="1" x14ac:dyDescent="0.15">
      <c r="A27" s="388" t="s">
        <v>559</v>
      </c>
      <c r="B27" s="388" t="s">
        <v>491</v>
      </c>
      <c r="C27" s="23" t="s">
        <v>560</v>
      </c>
      <c r="D27" s="390">
        <v>216000</v>
      </c>
      <c r="E27" s="388" t="s">
        <v>598</v>
      </c>
      <c r="F27" s="23" t="s">
        <v>562</v>
      </c>
      <c r="G27" s="23" t="s">
        <v>563</v>
      </c>
      <c r="H27" s="23" t="s">
        <v>564</v>
      </c>
      <c r="I27" s="23" t="s">
        <v>565</v>
      </c>
      <c r="J27" s="23" t="s">
        <v>564</v>
      </c>
      <c r="K27" s="23" t="s">
        <v>566</v>
      </c>
      <c r="L27" s="23" t="s">
        <v>560</v>
      </c>
      <c r="M27" s="23" t="s">
        <v>567</v>
      </c>
      <c r="N27" s="32"/>
    </row>
    <row r="28" spans="1:14" ht="18.0" customHeight="1" x14ac:dyDescent="0.15">
      <c r="A28" s="388"/>
      <c r="B28" s="388"/>
      <c r="C28" s="23" t="s">
        <v>560</v>
      </c>
      <c r="D28" s="390"/>
      <c r="E28" s="388"/>
      <c r="F28" s="23" t="s">
        <v>568</v>
      </c>
      <c r="G28" s="23" t="s">
        <v>569</v>
      </c>
      <c r="H28" s="23" t="s">
        <v>111</v>
      </c>
      <c r="I28" s="23" t="s">
        <v>565</v>
      </c>
      <c r="J28" s="23" t="s">
        <v>111</v>
      </c>
      <c r="K28" s="23" t="s">
        <v>571</v>
      </c>
      <c r="L28" s="23" t="s">
        <v>560</v>
      </c>
      <c r="M28" s="23" t="s">
        <v>567</v>
      </c>
      <c r="N28" s="32"/>
    </row>
    <row r="29" spans="1:14" ht="18.0" customHeight="1" x14ac:dyDescent="0.15">
      <c r="A29" s="388"/>
      <c r="B29" s="388"/>
      <c r="C29" s="23" t="s">
        <v>560</v>
      </c>
      <c r="D29" s="390"/>
      <c r="E29" s="388"/>
      <c r="F29" s="23" t="s">
        <v>572</v>
      </c>
      <c r="G29" s="23" t="s">
        <v>573</v>
      </c>
      <c r="H29" s="23" t="s">
        <v>599</v>
      </c>
      <c r="I29" s="23" t="s">
        <v>565</v>
      </c>
      <c r="J29" s="23" t="s">
        <v>599</v>
      </c>
      <c r="K29" s="23" t="s">
        <v>575</v>
      </c>
      <c r="L29" s="23" t="s">
        <v>560</v>
      </c>
      <c r="M29" s="23" t="s">
        <v>567</v>
      </c>
      <c r="N29" s="32"/>
    </row>
    <row r="30" spans="1:14" s="12" customFormat="1" ht="24.0" customHeight="1" x14ac:dyDescent="0.15">
      <c r="A30" s="388" t="s">
        <v>559</v>
      </c>
      <c r="B30" s="388" t="s">
        <v>503</v>
      </c>
      <c r="C30" s="23" t="s">
        <v>560</v>
      </c>
      <c r="D30" s="390">
        <v>600000</v>
      </c>
      <c r="E30" s="388" t="s">
        <v>600</v>
      </c>
      <c r="F30" s="23" t="s">
        <v>562</v>
      </c>
      <c r="G30" s="23" t="s">
        <v>563</v>
      </c>
      <c r="H30" s="23" t="s">
        <v>564</v>
      </c>
      <c r="I30" s="23" t="s">
        <v>565</v>
      </c>
      <c r="J30" s="23" t="s">
        <v>564</v>
      </c>
      <c r="K30" s="23" t="s">
        <v>566</v>
      </c>
      <c r="L30" s="23" t="s">
        <v>560</v>
      </c>
      <c r="M30" s="23" t="s">
        <v>567</v>
      </c>
      <c r="N30" s="33"/>
    </row>
    <row r="31" spans="1:14" s="12" customFormat="1" ht="18.0" customHeight="1" x14ac:dyDescent="0.15">
      <c r="A31" s="388"/>
      <c r="B31" s="388"/>
      <c r="C31" s="23" t="s">
        <v>560</v>
      </c>
      <c r="D31" s="390"/>
      <c r="E31" s="388"/>
      <c r="F31" s="23" t="s">
        <v>568</v>
      </c>
      <c r="G31" s="23" t="s">
        <v>601</v>
      </c>
      <c r="H31" s="23" t="s">
        <v>602</v>
      </c>
      <c r="I31" s="23" t="s">
        <v>565</v>
      </c>
      <c r="J31" s="23" t="s">
        <v>564</v>
      </c>
      <c r="K31" s="23" t="s">
        <v>566</v>
      </c>
      <c r="L31" s="23" t="s">
        <v>560</v>
      </c>
      <c r="M31" s="23" t="s">
        <v>567</v>
      </c>
      <c r="N31" s="33"/>
    </row>
    <row r="32" spans="1:14" s="12" customFormat="1" ht="18.0" customHeight="1" x14ac:dyDescent="0.15">
      <c r="A32" s="388"/>
      <c r="B32" s="388"/>
      <c r="C32" s="23" t="s">
        <v>560</v>
      </c>
      <c r="D32" s="390"/>
      <c r="E32" s="388"/>
      <c r="F32" s="23" t="s">
        <v>572</v>
      </c>
      <c r="G32" s="23" t="s">
        <v>573</v>
      </c>
      <c r="H32" s="23" t="s">
        <v>603</v>
      </c>
      <c r="I32" s="23" t="s">
        <v>565</v>
      </c>
      <c r="J32" s="23" t="s">
        <v>603</v>
      </c>
      <c r="K32" s="23" t="s">
        <v>575</v>
      </c>
      <c r="L32" s="23" t="s">
        <v>560</v>
      </c>
      <c r="M32" s="23" t="s">
        <v>567</v>
      </c>
      <c r="N32" s="33"/>
    </row>
    <row r="33" spans="1:14" ht="18.0" customHeight="1" x14ac:dyDescent="0.15">
      <c r="A33" s="388" t="s">
        <v>559</v>
      </c>
      <c r="B33" s="388" t="s">
        <v>527</v>
      </c>
      <c r="C33" s="23" t="s">
        <v>560</v>
      </c>
      <c r="D33" s="390">
        <v>178000</v>
      </c>
      <c r="E33" s="388" t="s">
        <v>604</v>
      </c>
      <c r="F33" s="23" t="s">
        <v>568</v>
      </c>
      <c r="G33" s="23" t="s">
        <v>569</v>
      </c>
      <c r="H33" s="23" t="s">
        <v>605</v>
      </c>
      <c r="I33" s="23" t="s">
        <v>565</v>
      </c>
      <c r="J33" s="23" t="s">
        <v>605</v>
      </c>
      <c r="K33" s="23" t="s">
        <v>571</v>
      </c>
      <c r="L33" s="23" t="s">
        <v>560</v>
      </c>
      <c r="M33" s="23" t="s">
        <v>567</v>
      </c>
      <c r="N33" s="32"/>
    </row>
    <row r="34" spans="1:14" ht="18.0" customHeight="1" x14ac:dyDescent="0.15">
      <c r="A34" s="388"/>
      <c r="B34" s="388"/>
      <c r="C34" s="23" t="s">
        <v>560</v>
      </c>
      <c r="D34" s="390"/>
      <c r="E34" s="388"/>
      <c r="F34" s="23" t="s">
        <v>562</v>
      </c>
      <c r="G34" s="23" t="s">
        <v>563</v>
      </c>
      <c r="H34" s="23" t="s">
        <v>564</v>
      </c>
      <c r="I34" s="23" t="s">
        <v>565</v>
      </c>
      <c r="J34" s="23" t="s">
        <v>564</v>
      </c>
      <c r="K34" s="23" t="s">
        <v>566</v>
      </c>
      <c r="L34" s="23" t="s">
        <v>560</v>
      </c>
      <c r="M34" s="23" t="s">
        <v>567</v>
      </c>
      <c r="N34" s="32"/>
    </row>
    <row r="35" spans="1:14" ht="32.0" customHeight="1" x14ac:dyDescent="0.15">
      <c r="A35" s="388"/>
      <c r="B35" s="388"/>
      <c r="C35" s="23" t="s">
        <v>560</v>
      </c>
      <c r="D35" s="390"/>
      <c r="E35" s="388"/>
      <c r="F35" s="23" t="s">
        <v>572</v>
      </c>
      <c r="G35" s="23" t="s">
        <v>573</v>
      </c>
      <c r="H35" s="23" t="s">
        <v>606</v>
      </c>
      <c r="I35" s="23" t="s">
        <v>565</v>
      </c>
      <c r="J35" s="23" t="s">
        <v>606</v>
      </c>
      <c r="K35" s="23" t="s">
        <v>575</v>
      </c>
      <c r="L35" s="23" t="s">
        <v>560</v>
      </c>
      <c r="M35" s="23" t="s">
        <v>567</v>
      </c>
      <c r="N35" s="32"/>
    </row>
    <row r="36" spans="1:14" ht="36.0" customHeight="1" x14ac:dyDescent="0.15">
      <c r="A36" s="388" t="s">
        <v>559</v>
      </c>
      <c r="B36" s="388" t="s">
        <v>526</v>
      </c>
      <c r="C36" s="23" t="s">
        <v>560</v>
      </c>
      <c r="D36" s="392">
        <v>819120</v>
      </c>
      <c r="E36" s="388" t="s">
        <v>607</v>
      </c>
      <c r="F36" s="23" t="s">
        <v>562</v>
      </c>
      <c r="G36" s="23" t="s">
        <v>563</v>
      </c>
      <c r="H36" s="23" t="s">
        <v>564</v>
      </c>
      <c r="I36" s="23" t="s">
        <v>565</v>
      </c>
      <c r="J36" s="23" t="s">
        <v>564</v>
      </c>
      <c r="K36" s="23" t="s">
        <v>566</v>
      </c>
      <c r="L36" s="23" t="s">
        <v>560</v>
      </c>
      <c r="M36" s="23" t="s">
        <v>567</v>
      </c>
      <c r="N36" s="32"/>
    </row>
    <row r="37" spans="1:14" ht="36.0" customHeight="1" x14ac:dyDescent="0.15">
      <c r="A37" s="388"/>
      <c r="B37" s="388"/>
      <c r="C37" s="23" t="s">
        <v>560</v>
      </c>
      <c r="D37" s="392"/>
      <c r="E37" s="388"/>
      <c r="F37" s="23" t="s">
        <v>568</v>
      </c>
      <c r="G37" s="23" t="s">
        <v>569</v>
      </c>
      <c r="H37" s="23" t="s">
        <v>605</v>
      </c>
      <c r="I37" s="23" t="s">
        <v>565</v>
      </c>
      <c r="J37" s="23" t="s">
        <v>605</v>
      </c>
      <c r="K37" s="23" t="s">
        <v>571</v>
      </c>
      <c r="L37" s="23" t="s">
        <v>560</v>
      </c>
      <c r="M37" s="23" t="s">
        <v>567</v>
      </c>
      <c r="N37" s="32"/>
    </row>
    <row r="38" spans="1:14" ht="30.0" customHeight="1" x14ac:dyDescent="0.15">
      <c r="A38" s="388"/>
      <c r="B38" s="388"/>
      <c r="C38" s="23" t="s">
        <v>560</v>
      </c>
      <c r="D38" s="392"/>
      <c r="E38" s="388"/>
      <c r="F38" s="23" t="s">
        <v>572</v>
      </c>
      <c r="G38" s="23" t="s">
        <v>573</v>
      </c>
      <c r="H38" s="23" t="s">
        <v>608</v>
      </c>
      <c r="I38" s="23" t="s">
        <v>565</v>
      </c>
      <c r="J38" s="23" t="s">
        <v>608</v>
      </c>
      <c r="K38" s="23" t="s">
        <v>575</v>
      </c>
      <c r="L38" s="23" t="s">
        <v>560</v>
      </c>
      <c r="M38" s="23" t="s">
        <v>567</v>
      </c>
      <c r="N38" s="32"/>
    </row>
    <row r="39" spans="1:14" ht="14.1" customHeight="1" x14ac:dyDescent="0.15">
      <c r="A39" s="388" t="s">
        <v>559</v>
      </c>
      <c r="B39" s="388" t="s">
        <v>523</v>
      </c>
      <c r="C39" s="23" t="s">
        <v>560</v>
      </c>
      <c r="D39" s="390">
        <v>28800</v>
      </c>
      <c r="E39" s="388" t="s">
        <v>609</v>
      </c>
      <c r="F39" s="23" t="s">
        <v>568</v>
      </c>
      <c r="G39" s="23" t="s">
        <v>569</v>
      </c>
      <c r="H39" s="23" t="s">
        <v>610</v>
      </c>
      <c r="I39" s="23" t="s">
        <v>565</v>
      </c>
      <c r="J39" s="23" t="s">
        <v>610</v>
      </c>
      <c r="K39" s="23" t="s">
        <v>571</v>
      </c>
      <c r="L39" s="23" t="s">
        <v>560</v>
      </c>
      <c r="M39" s="23" t="s">
        <v>567</v>
      </c>
      <c r="N39" s="32"/>
    </row>
    <row r="40" spans="1:14" ht="14.1" customHeight="1" x14ac:dyDescent="0.15">
      <c r="A40" s="388"/>
      <c r="B40" s="388"/>
      <c r="C40" s="23" t="s">
        <v>560</v>
      </c>
      <c r="D40" s="390"/>
      <c r="E40" s="388"/>
      <c r="F40" s="23" t="s">
        <v>572</v>
      </c>
      <c r="G40" s="23" t="s">
        <v>573</v>
      </c>
      <c r="H40" s="23" t="s">
        <v>611</v>
      </c>
      <c r="I40" s="23" t="s">
        <v>565</v>
      </c>
      <c r="J40" s="23" t="s">
        <v>611</v>
      </c>
      <c r="K40" s="23" t="s">
        <v>575</v>
      </c>
      <c r="L40" s="23" t="s">
        <v>560</v>
      </c>
      <c r="M40" s="23" t="s">
        <v>567</v>
      </c>
      <c r="N40" s="32"/>
    </row>
    <row r="41" spans="1:14" ht="14.1" customHeight="1" x14ac:dyDescent="0.15">
      <c r="A41" s="388"/>
      <c r="B41" s="388"/>
      <c r="C41" s="23" t="s">
        <v>560</v>
      </c>
      <c r="D41" s="390"/>
      <c r="E41" s="388"/>
      <c r="F41" s="23" t="s">
        <v>562</v>
      </c>
      <c r="G41" s="23" t="s">
        <v>563</v>
      </c>
      <c r="H41" s="23" t="s">
        <v>564</v>
      </c>
      <c r="I41" s="23" t="s">
        <v>590</v>
      </c>
      <c r="J41" s="23" t="s">
        <v>564</v>
      </c>
      <c r="K41" s="23" t="s">
        <v>566</v>
      </c>
      <c r="L41" s="23" t="s">
        <v>560</v>
      </c>
      <c r="M41" s="23" t="s">
        <v>567</v>
      </c>
      <c r="N41" s="32"/>
    </row>
    <row r="42" spans="1:14" ht="12.95" customHeight="1" x14ac:dyDescent="0.15">
      <c r="A42" s="388" t="s">
        <v>559</v>
      </c>
      <c r="B42" s="388" t="s">
        <v>509</v>
      </c>
      <c r="C42" s="23" t="s">
        <v>560</v>
      </c>
      <c r="D42" s="390">
        <v>458472</v>
      </c>
      <c r="E42" s="388" t="s">
        <v>612</v>
      </c>
      <c r="F42" s="23" t="s">
        <v>562</v>
      </c>
      <c r="G42" s="23" t="s">
        <v>563</v>
      </c>
      <c r="H42" s="23" t="s">
        <v>564</v>
      </c>
      <c r="I42" s="23" t="s">
        <v>565</v>
      </c>
      <c r="J42" s="23" t="s">
        <v>564</v>
      </c>
      <c r="K42" s="23" t="s">
        <v>566</v>
      </c>
      <c r="L42" s="23" t="s">
        <v>560</v>
      </c>
      <c r="M42" s="23" t="s">
        <v>567</v>
      </c>
      <c r="N42" s="32"/>
    </row>
    <row r="43" spans="1:14" ht="12.95" customHeight="1" x14ac:dyDescent="0.15">
      <c r="A43" s="388"/>
      <c r="B43" s="388"/>
      <c r="C43" s="23" t="s">
        <v>560</v>
      </c>
      <c r="D43" s="390"/>
      <c r="E43" s="388"/>
      <c r="F43" s="23" t="s">
        <v>568</v>
      </c>
      <c r="G43" s="23" t="s">
        <v>569</v>
      </c>
      <c r="H43" s="23" t="s">
        <v>613</v>
      </c>
      <c r="I43" s="23" t="s">
        <v>565</v>
      </c>
      <c r="J43" s="23" t="s">
        <v>613</v>
      </c>
      <c r="K43" s="23" t="s">
        <v>571</v>
      </c>
      <c r="L43" s="23" t="s">
        <v>560</v>
      </c>
      <c r="M43" s="23" t="s">
        <v>567</v>
      </c>
      <c r="N43" s="32"/>
    </row>
    <row r="44" spans="1:14" ht="33.0" customHeight="1" x14ac:dyDescent="0.15">
      <c r="A44" s="388"/>
      <c r="B44" s="388"/>
      <c r="C44" s="23" t="s">
        <v>560</v>
      </c>
      <c r="D44" s="390"/>
      <c r="E44" s="388"/>
      <c r="F44" s="23" t="s">
        <v>572</v>
      </c>
      <c r="G44" s="23" t="s">
        <v>573</v>
      </c>
      <c r="H44" s="23" t="s">
        <v>614</v>
      </c>
      <c r="I44" s="23" t="s">
        <v>565</v>
      </c>
      <c r="J44" s="23" t="s">
        <v>614</v>
      </c>
      <c r="K44" s="23" t="s">
        <v>575</v>
      </c>
      <c r="L44" s="23" t="s">
        <v>560</v>
      </c>
      <c r="M44" s="23" t="s">
        <v>567</v>
      </c>
      <c r="N44" s="32"/>
    </row>
    <row r="45" spans="1:14" ht="45.95" customHeight="1" x14ac:dyDescent="0.15">
      <c r="A45" s="388" t="s">
        <v>559</v>
      </c>
      <c r="B45" s="388" t="s">
        <v>519</v>
      </c>
      <c r="C45" s="23" t="s">
        <v>560</v>
      </c>
      <c r="D45" s="392">
        <v>350600</v>
      </c>
      <c r="E45" s="388" t="s">
        <v>615</v>
      </c>
      <c r="F45" s="23" t="s">
        <v>572</v>
      </c>
      <c r="G45" s="23" t="s">
        <v>573</v>
      </c>
      <c r="H45" s="23" t="s">
        <v>616</v>
      </c>
      <c r="I45" s="23" t="s">
        <v>565</v>
      </c>
      <c r="J45" s="23" t="s">
        <v>616</v>
      </c>
      <c r="K45" s="23" t="s">
        <v>575</v>
      </c>
      <c r="L45" s="23" t="s">
        <v>560</v>
      </c>
      <c r="M45" s="23" t="s">
        <v>567</v>
      </c>
      <c r="N45" s="32"/>
    </row>
    <row r="46" spans="1:14" ht="45.95" customHeight="1" x14ac:dyDescent="0.15">
      <c r="A46" s="388"/>
      <c r="B46" s="388"/>
      <c r="C46" s="23" t="s">
        <v>560</v>
      </c>
      <c r="D46" s="392"/>
      <c r="E46" s="388"/>
      <c r="F46" s="23" t="s">
        <v>562</v>
      </c>
      <c r="G46" s="23" t="s">
        <v>563</v>
      </c>
      <c r="H46" s="23" t="s">
        <v>564</v>
      </c>
      <c r="I46" s="23" t="s">
        <v>565</v>
      </c>
      <c r="J46" s="23" t="s">
        <v>564</v>
      </c>
      <c r="K46" s="23" t="s">
        <v>566</v>
      </c>
      <c r="L46" s="23" t="s">
        <v>560</v>
      </c>
      <c r="M46" s="23" t="s">
        <v>567</v>
      </c>
      <c r="N46" s="32"/>
    </row>
    <row r="47" spans="1:14" ht="45.95" customHeight="1" x14ac:dyDescent="0.15">
      <c r="A47" s="388"/>
      <c r="B47" s="388"/>
      <c r="C47" s="23" t="s">
        <v>560</v>
      </c>
      <c r="D47" s="392"/>
      <c r="E47" s="388"/>
      <c r="F47" s="23" t="s">
        <v>568</v>
      </c>
      <c r="G47" s="23" t="s">
        <v>569</v>
      </c>
      <c r="H47" s="23" t="s">
        <v>617</v>
      </c>
      <c r="I47" s="23" t="s">
        <v>565</v>
      </c>
      <c r="J47" s="23" t="s">
        <v>617</v>
      </c>
      <c r="K47" s="23" t="s">
        <v>571</v>
      </c>
      <c r="L47" s="23" t="s">
        <v>560</v>
      </c>
      <c r="M47" s="23" t="s">
        <v>567</v>
      </c>
      <c r="N47" s="32"/>
    </row>
    <row r="48" spans="1:14" x14ac:dyDescent="0.15">
      <c r="A48" s="388" t="s">
        <v>559</v>
      </c>
      <c r="B48" s="388" t="s">
        <v>618</v>
      </c>
      <c r="C48" s="23" t="s">
        <v>619</v>
      </c>
      <c r="D48" s="390">
        <v>95000</v>
      </c>
      <c r="E48" s="388" t="s">
        <v>620</v>
      </c>
      <c r="F48" s="23" t="s">
        <v>572</v>
      </c>
      <c r="G48" s="23" t="s">
        <v>573</v>
      </c>
      <c r="H48" s="23" t="s">
        <v>621</v>
      </c>
      <c r="I48" s="23" t="s">
        <v>590</v>
      </c>
      <c r="J48" s="23" t="s">
        <v>564</v>
      </c>
      <c r="K48" s="23" t="s">
        <v>566</v>
      </c>
      <c r="L48" s="23" t="s">
        <v>619</v>
      </c>
      <c r="M48" s="23" t="s">
        <v>567</v>
      </c>
      <c r="N48" s="32"/>
    </row>
    <row r="49" spans="1:14" x14ac:dyDescent="0.15">
      <c r="A49" s="388"/>
      <c r="B49" s="388"/>
      <c r="C49" s="23" t="s">
        <v>619</v>
      </c>
      <c r="D49" s="390"/>
      <c r="E49" s="388"/>
      <c r="F49" s="23" t="s">
        <v>568</v>
      </c>
      <c r="G49" s="23" t="s">
        <v>569</v>
      </c>
      <c r="H49" s="23" t="s">
        <v>622</v>
      </c>
      <c r="I49" s="23" t="s">
        <v>623</v>
      </c>
      <c r="J49" s="23" t="s">
        <v>99</v>
      </c>
      <c r="K49" s="23" t="s">
        <v>624</v>
      </c>
      <c r="L49" s="23" t="s">
        <v>619</v>
      </c>
      <c r="M49" s="23" t="s">
        <v>625</v>
      </c>
      <c r="N49" s="32"/>
    </row>
    <row r="50" spans="1:14" ht="45.0" customHeight="1" x14ac:dyDescent="0.15">
      <c r="A50" s="388"/>
      <c r="B50" s="388"/>
      <c r="C50" s="23" t="s">
        <v>619</v>
      </c>
      <c r="D50" s="390"/>
      <c r="E50" s="388"/>
      <c r="F50" s="23" t="s">
        <v>568</v>
      </c>
      <c r="G50" s="23" t="s">
        <v>582</v>
      </c>
      <c r="H50" s="23" t="s">
        <v>626</v>
      </c>
      <c r="I50" s="23" t="s">
        <v>623</v>
      </c>
      <c r="J50" s="23" t="s">
        <v>627</v>
      </c>
      <c r="K50" s="23" t="s">
        <v>566</v>
      </c>
      <c r="L50" s="23" t="s">
        <v>619</v>
      </c>
      <c r="M50" s="23" t="s">
        <v>625</v>
      </c>
      <c r="N50" s="32"/>
    </row>
    <row r="51" spans="1:14" ht="56.25" customHeight="1" x14ac:dyDescent="0.15">
      <c r="A51" s="388"/>
      <c r="B51" s="388"/>
      <c r="C51" s="23" t="s">
        <v>619</v>
      </c>
      <c r="D51" s="390"/>
      <c r="E51" s="388"/>
      <c r="F51" s="23" t="s">
        <v>572</v>
      </c>
      <c r="G51" s="23" t="s">
        <v>573</v>
      </c>
      <c r="H51" s="23" t="s">
        <v>628</v>
      </c>
      <c r="I51" s="23" t="s">
        <v>623</v>
      </c>
      <c r="J51" s="23" t="s">
        <v>564</v>
      </c>
      <c r="K51" s="23" t="s">
        <v>566</v>
      </c>
      <c r="L51" s="23" t="s">
        <v>619</v>
      </c>
      <c r="M51" s="23" t="s">
        <v>625</v>
      </c>
      <c r="N51" s="32"/>
    </row>
    <row r="52" spans="1:14" x14ac:dyDescent="0.15">
      <c r="A52" s="388" t="s">
        <v>559</v>
      </c>
      <c r="B52" s="388" t="s">
        <v>629</v>
      </c>
      <c r="C52" s="23" t="s">
        <v>619</v>
      </c>
      <c r="D52" s="390">
        <v>213750</v>
      </c>
      <c r="E52" s="388" t="s">
        <v>620</v>
      </c>
      <c r="F52" s="23" t="s">
        <v>572</v>
      </c>
      <c r="G52" s="23" t="s">
        <v>573</v>
      </c>
      <c r="H52" s="23" t="s">
        <v>621</v>
      </c>
      <c r="I52" s="23" t="s">
        <v>590</v>
      </c>
      <c r="J52" s="23" t="s">
        <v>564</v>
      </c>
      <c r="K52" s="23" t="s">
        <v>566</v>
      </c>
      <c r="L52" s="23" t="s">
        <v>619</v>
      </c>
      <c r="M52" s="23" t="s">
        <v>567</v>
      </c>
      <c r="N52" s="32"/>
    </row>
    <row r="53" spans="1:14" ht="56.25" customHeight="1" x14ac:dyDescent="0.15">
      <c r="A53" s="388"/>
      <c r="B53" s="388"/>
      <c r="C53" s="23" t="s">
        <v>619</v>
      </c>
      <c r="D53" s="390"/>
      <c r="E53" s="388"/>
      <c r="F53" s="23" t="s">
        <v>572</v>
      </c>
      <c r="G53" s="23" t="s">
        <v>573</v>
      </c>
      <c r="H53" s="23" t="s">
        <v>628</v>
      </c>
      <c r="I53" s="23" t="s">
        <v>623</v>
      </c>
      <c r="J53" s="23" t="s">
        <v>564</v>
      </c>
      <c r="K53" s="23" t="s">
        <v>566</v>
      </c>
      <c r="L53" s="23" t="s">
        <v>619</v>
      </c>
      <c r="M53" s="23" t="s">
        <v>625</v>
      </c>
      <c r="N53" s="32"/>
    </row>
    <row r="54" spans="1:14" ht="45.0" customHeight="1" x14ac:dyDescent="0.15">
      <c r="A54" s="388"/>
      <c r="B54" s="388"/>
      <c r="C54" s="23" t="s">
        <v>619</v>
      </c>
      <c r="D54" s="390"/>
      <c r="E54" s="388"/>
      <c r="F54" s="23" t="s">
        <v>568</v>
      </c>
      <c r="G54" s="23" t="s">
        <v>582</v>
      </c>
      <c r="H54" s="23" t="s">
        <v>626</v>
      </c>
      <c r="I54" s="23" t="s">
        <v>623</v>
      </c>
      <c r="J54" s="23" t="s">
        <v>627</v>
      </c>
      <c r="K54" s="23" t="s">
        <v>566</v>
      </c>
      <c r="L54" s="23" t="s">
        <v>619</v>
      </c>
      <c r="M54" s="23" t="s">
        <v>625</v>
      </c>
      <c r="N54" s="32"/>
    </row>
    <row r="55" spans="1:14" x14ac:dyDescent="0.15">
      <c r="A55" s="388"/>
      <c r="B55" s="388"/>
      <c r="C55" s="23" t="s">
        <v>619</v>
      </c>
      <c r="D55" s="390"/>
      <c r="E55" s="388"/>
      <c r="F55" s="23" t="s">
        <v>568</v>
      </c>
      <c r="G55" s="23" t="s">
        <v>569</v>
      </c>
      <c r="H55" s="23" t="s">
        <v>622</v>
      </c>
      <c r="I55" s="23" t="s">
        <v>623</v>
      </c>
      <c r="J55" s="23" t="s">
        <v>99</v>
      </c>
      <c r="K55" s="23" t="s">
        <v>624</v>
      </c>
      <c r="L55" s="23" t="s">
        <v>619</v>
      </c>
      <c r="M55" s="23" t="s">
        <v>625</v>
      </c>
      <c r="N55" s="32"/>
    </row>
    <row r="56" spans="1:14" ht="45.0" customHeight="1" x14ac:dyDescent="0.15">
      <c r="A56" s="388" t="s">
        <v>576</v>
      </c>
      <c r="B56" s="388"/>
      <c r="C56" s="23" t="s">
        <v>619</v>
      </c>
      <c r="D56" s="390">
        <v>356250</v>
      </c>
      <c r="E56" s="388" t="s">
        <v>620</v>
      </c>
      <c r="F56" s="23" t="s">
        <v>568</v>
      </c>
      <c r="G56" s="23" t="s">
        <v>582</v>
      </c>
      <c r="H56" s="23" t="s">
        <v>626</v>
      </c>
      <c r="I56" s="23" t="s">
        <v>623</v>
      </c>
      <c r="J56" s="23" t="s">
        <v>627</v>
      </c>
      <c r="K56" s="23" t="s">
        <v>566</v>
      </c>
      <c r="L56" s="23" t="s">
        <v>619</v>
      </c>
      <c r="M56" s="23" t="s">
        <v>625</v>
      </c>
      <c r="N56" s="32"/>
    </row>
    <row r="57" spans="1:14" ht="56.25" customHeight="1" x14ac:dyDescent="0.15">
      <c r="A57" s="388"/>
      <c r="B57" s="388"/>
      <c r="C57" s="23" t="s">
        <v>619</v>
      </c>
      <c r="D57" s="390"/>
      <c r="E57" s="388"/>
      <c r="F57" s="23" t="s">
        <v>572</v>
      </c>
      <c r="G57" s="23" t="s">
        <v>573</v>
      </c>
      <c r="H57" s="23" t="s">
        <v>628</v>
      </c>
      <c r="I57" s="23" t="s">
        <v>623</v>
      </c>
      <c r="J57" s="23" t="s">
        <v>564</v>
      </c>
      <c r="K57" s="23" t="s">
        <v>566</v>
      </c>
      <c r="L57" s="23" t="s">
        <v>619</v>
      </c>
      <c r="M57" s="23" t="s">
        <v>625</v>
      </c>
      <c r="N57" s="32"/>
    </row>
    <row r="58" spans="1:14" x14ac:dyDescent="0.15">
      <c r="A58" s="388"/>
      <c r="B58" s="388"/>
      <c r="C58" s="23" t="s">
        <v>619</v>
      </c>
      <c r="D58" s="390"/>
      <c r="E58" s="388"/>
      <c r="F58" s="23" t="s">
        <v>572</v>
      </c>
      <c r="G58" s="23" t="s">
        <v>573</v>
      </c>
      <c r="H58" s="23" t="s">
        <v>621</v>
      </c>
      <c r="I58" s="23" t="s">
        <v>590</v>
      </c>
      <c r="J58" s="23" t="s">
        <v>564</v>
      </c>
      <c r="K58" s="23" t="s">
        <v>566</v>
      </c>
      <c r="L58" s="23" t="s">
        <v>619</v>
      </c>
      <c r="M58" s="23" t="s">
        <v>567</v>
      </c>
      <c r="N58" s="32"/>
    </row>
    <row r="59" spans="1:14" x14ac:dyDescent="0.15">
      <c r="A59" s="388"/>
      <c r="B59" s="388"/>
      <c r="C59" s="23" t="s">
        <v>619</v>
      </c>
      <c r="D59" s="390"/>
      <c r="E59" s="388"/>
      <c r="F59" s="23" t="s">
        <v>568</v>
      </c>
      <c r="G59" s="23" t="s">
        <v>569</v>
      </c>
      <c r="H59" s="23" t="s">
        <v>622</v>
      </c>
      <c r="I59" s="23" t="s">
        <v>623</v>
      </c>
      <c r="J59" s="23" t="s">
        <v>99</v>
      </c>
      <c r="K59" s="23" t="s">
        <v>624</v>
      </c>
      <c r="L59" s="23" t="s">
        <v>619</v>
      </c>
      <c r="M59" s="23" t="s">
        <v>625</v>
      </c>
      <c r="N59" s="32"/>
    </row>
  </sheetData>
  <mergeCells count="69">
    <mergeCell ref="A2:M2"/>
    <mergeCell ref="A3:E3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1"/>
    <mergeCell ref="A52:A55"/>
    <mergeCell ref="A56:A59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1"/>
    <mergeCell ref="B52:B59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1"/>
    <mergeCell ref="D52:D55"/>
    <mergeCell ref="D56:D59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1"/>
    <mergeCell ref="E52:E55"/>
    <mergeCell ref="E56:E59"/>
  </mergeCells>
  <phoneticPr fontId="0" type="noConversion"/>
  <pageMargins left="0.11804080384922779" right="0.19650320837816856" top="0.7512949583098645" bottom="0.7512949583098645" header="0.2985737924500713" footer="0.2985737924500713"/>
  <pageSetup paperSize="9" scale="65" orientation="landscape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22"/>
  <sheetViews>
    <sheetView zoomScaleNormal="100" topLeftCell="A1" workbookViewId="0">
      <selection activeCell="F17" activeCellId="0" sqref="F17"/>
    </sheetView>
  </sheetViews>
  <sheetFormatPr defaultRowHeight="11.25" defaultColWidth="13.16686757405599" x14ac:dyDescent="0.15"/>
  <cols>
    <col min="1" max="1" width="1.3333333333333333" customWidth="1" style="2"/>
    <col min="2" max="2" width="7.666666666666667" customWidth="1" style="2"/>
    <col min="3" max="3" width="14.166666666666666" customWidth="1" style="2"/>
    <col min="4" max="4" width="13.666666666666666" customWidth="1" style="2"/>
    <col min="5" max="5" width="31.166666666666668" customWidth="1" style="2"/>
    <col min="6" max="6" width="19.5" customWidth="1" style="2"/>
    <col min="7" max="7" width="19.666666666666668" customWidth="1" style="2"/>
    <col min="8" max="8" width="19.166666666666668" customWidth="1" style="2"/>
    <col min="9" max="9" width="21.333333333333332" customWidth="1" style="2"/>
    <col min="10" max="11" width="13.0" customWidth="1" style="2"/>
    <col min="12" max="16384" width="13.166666666666666" style="2"/>
  </cols>
  <sheetData>
    <row r="1" spans="1:9" s="2" customFormat="1" ht="45.2" customHeight="1" x14ac:dyDescent="0.15">
      <c r="B1" s="395" t="s">
        <v>630</v>
      </c>
      <c r="C1" s="395"/>
      <c r="D1" s="395"/>
      <c r="E1" s="395"/>
      <c r="F1" s="395"/>
      <c r="G1" s="395"/>
      <c r="H1" s="395"/>
      <c r="I1" s="395"/>
    </row>
    <row r="2" spans="1:9" s="2" customFormat="1" ht="14.3" customHeight="1" x14ac:dyDescent="0.15">
      <c r="B2" s="396" t="s">
        <v>631</v>
      </c>
      <c r="C2" s="396"/>
      <c r="D2" s="396"/>
      <c r="E2" s="396"/>
      <c r="F2" s="396"/>
      <c r="G2" s="396"/>
      <c r="H2" s="396"/>
      <c r="I2" s="396"/>
    </row>
    <row r="3" spans="1:9" s="2" customFormat="1" ht="14.3" customHeight="1" x14ac:dyDescent="0.15">
      <c r="B3" s="397"/>
      <c r="C3" s="397"/>
      <c r="D3" s="397"/>
      <c r="E3" s="397"/>
      <c r="F3" s="397"/>
      <c r="G3" s="397"/>
      <c r="H3" s="397"/>
      <c r="I3" s="397"/>
    </row>
    <row r="4" spans="1:9" s="2" customFormat="1" ht="28.45" customHeight="1" x14ac:dyDescent="0.15">
      <c r="B4" s="398" t="s">
        <v>535</v>
      </c>
      <c r="C4" s="398"/>
      <c r="D4" s="398"/>
      <c r="E4" s="398" t="s">
        <v>0</v>
      </c>
      <c r="F4" s="398"/>
      <c r="G4" s="398"/>
      <c r="H4" s="398"/>
      <c r="I4" s="398"/>
    </row>
    <row r="5" spans="1:9" s="2" customFormat="1" ht="28.45" customHeight="1" x14ac:dyDescent="0.15">
      <c r="B5" s="398" t="s">
        <v>632</v>
      </c>
      <c r="C5" s="398" t="s">
        <v>633</v>
      </c>
      <c r="D5" s="398"/>
      <c r="E5" s="398" t="s">
        <v>634</v>
      </c>
      <c r="F5" s="398"/>
      <c r="G5" s="398"/>
      <c r="H5" s="398"/>
      <c r="I5" s="398"/>
    </row>
    <row r="6" spans="1:9" s="2" customFormat="1" ht="28.45" customHeight="1" x14ac:dyDescent="0.15">
      <c r="B6" s="398"/>
      <c r="C6" s="399"/>
      <c r="D6" s="399"/>
      <c r="E6" s="399"/>
      <c r="F6" s="399"/>
      <c r="G6" s="399"/>
      <c r="H6" s="399"/>
      <c r="I6" s="399"/>
    </row>
    <row r="7" spans="1:9" s="2" customFormat="1" ht="28.45" customHeight="1" x14ac:dyDescent="0.15">
      <c r="B7" s="398"/>
      <c r="C7" s="398" t="s">
        <v>635</v>
      </c>
      <c r="D7" s="398"/>
      <c r="E7" s="398"/>
      <c r="F7" s="398"/>
      <c r="G7" s="9" t="s">
        <v>636</v>
      </c>
      <c r="H7" s="9" t="s">
        <v>637</v>
      </c>
      <c r="I7" s="9" t="s">
        <v>638</v>
      </c>
    </row>
    <row r="8" spans="1:9" s="2" customFormat="1" ht="28.45" customHeight="1" x14ac:dyDescent="0.15">
      <c r="B8" s="398"/>
      <c r="C8" s="398"/>
      <c r="D8" s="398"/>
      <c r="E8" s="398"/>
      <c r="F8" s="398"/>
      <c r="G8" s="11">
        <v>8674809.56</v>
      </c>
      <c r="H8" s="11">
        <v>8674809.56</v>
      </c>
      <c r="I8" s="11">
        <v>0</v>
      </c>
    </row>
    <row r="9" spans="1:9" s="2" customFormat="1" ht="57.25" customHeight="1" x14ac:dyDescent="0.15">
      <c r="B9" s="9" t="s">
        <v>639</v>
      </c>
      <c r="C9" s="399" t="s">
        <v>640</v>
      </c>
      <c r="D9" s="399"/>
      <c r="E9" s="399"/>
      <c r="F9" s="399"/>
      <c r="G9" s="399"/>
      <c r="H9" s="399"/>
      <c r="I9" s="399"/>
    </row>
    <row r="10" spans="1:9" s="2" customFormat="1" ht="28.45" customHeight="1" x14ac:dyDescent="0.15">
      <c r="B10" s="398" t="s">
        <v>641</v>
      </c>
      <c r="C10" s="9" t="s">
        <v>551</v>
      </c>
      <c r="D10" s="398" t="s">
        <v>552</v>
      </c>
      <c r="E10" s="398"/>
      <c r="F10" s="398" t="s">
        <v>553</v>
      </c>
      <c r="G10" s="398"/>
      <c r="H10" s="398" t="s">
        <v>642</v>
      </c>
      <c r="I10" s="398"/>
    </row>
    <row r="11" spans="1:9" s="2" customFormat="1" ht="28.45" customHeight="1" x14ac:dyDescent="0.15">
      <c r="B11" s="398"/>
      <c r="C11" s="10" t="s">
        <v>568</v>
      </c>
      <c r="D11" s="399" t="s">
        <v>643</v>
      </c>
      <c r="E11" s="399"/>
      <c r="F11" s="399" t="s">
        <v>644</v>
      </c>
      <c r="G11" s="399"/>
      <c r="H11" s="399" t="s">
        <v>645</v>
      </c>
      <c r="I11" s="399"/>
    </row>
    <row r="12" spans="1:9" s="2" customFormat="1" ht="28.45" customHeight="1" x14ac:dyDescent="0.15">
      <c r="B12" s="398"/>
      <c r="C12" s="10" t="s">
        <v>572</v>
      </c>
      <c r="D12" s="399" t="s">
        <v>646</v>
      </c>
      <c r="E12" s="399"/>
      <c r="F12" s="399" t="s">
        <v>644</v>
      </c>
      <c r="G12" s="399"/>
      <c r="H12" s="399" t="s">
        <v>645</v>
      </c>
      <c r="I12" s="399"/>
    </row>
    <row r="13" spans="1:9" s="2" customFormat="1" ht="28.45" customHeight="1" x14ac:dyDescent="0.15">
      <c r="B13" s="398"/>
      <c r="C13" s="10" t="s">
        <v>562</v>
      </c>
      <c r="D13" s="399" t="s">
        <v>563</v>
      </c>
      <c r="E13" s="399"/>
      <c r="F13" s="399" t="s">
        <v>644</v>
      </c>
      <c r="G13" s="399"/>
      <c r="H13" s="399" t="s">
        <v>645</v>
      </c>
      <c r="I13" s="399"/>
    </row>
    <row r="14" spans="1:9" s="2" customFormat="1" ht="14.3" customHeight="1" x14ac:dyDescent="0.15">
      <c r="B14" s="3"/>
      <c r="C14" s="3"/>
      <c r="D14" s="3"/>
      <c r="E14" s="3"/>
      <c r="F14" s="3"/>
      <c r="G14" s="3"/>
      <c r="H14" s="3"/>
      <c r="I14" s="3"/>
    </row>
    <row r="15" spans="1:3" s="2" customFormat="1" ht="14.3" customHeight="1" x14ac:dyDescent="0.15">
      <c r="B15" s="3"/>
      <c r="C15" s="3"/>
    </row>
    <row r="16" spans="1:2" s="2" customFormat="1" ht="14.3" customHeight="1" x14ac:dyDescent="0.15">
      <c r="B16" s="3"/>
    </row>
    <row r="17" spans="1:2" s="2" customFormat="1" ht="14.3" customHeight="1" x14ac:dyDescent="0.15">
      <c r="B17" s="3"/>
    </row>
    <row r="18" spans="1:2" s="2" customFormat="1" ht="14.3" customHeight="1" x14ac:dyDescent="0.15">
      <c r="B18" s="3"/>
    </row>
    <row r="19" spans="1:9" s="2" customFormat="1" ht="14.3" customHeight="1" x14ac:dyDescent="0.15">
      <c r="B19" s="3"/>
      <c r="C19" s="3"/>
      <c r="D19" s="3"/>
      <c r="E19" s="3"/>
      <c r="F19" s="3"/>
      <c r="G19" s="3"/>
      <c r="H19" s="3"/>
      <c r="I19" s="3"/>
    </row>
    <row r="20" spans="1:9" s="2" customFormat="1" ht="14.3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s="2" customFormat="1" ht="14.3" customHeight="1" x14ac:dyDescent="0.15">
      <c r="B21" s="3"/>
      <c r="C21" s="3"/>
      <c r="D21" s="3"/>
      <c r="E21" s="3"/>
      <c r="F21" s="3"/>
      <c r="G21" s="3"/>
      <c r="H21" s="3"/>
      <c r="I21" s="3"/>
    </row>
    <row r="22" spans="1:9" s="2" customFormat="1" ht="14.3" customHeight="1" x14ac:dyDescent="0.15">
      <c r="B22" s="3"/>
      <c r="C22" s="3"/>
      <c r="D22" s="3"/>
      <c r="E22" s="3"/>
      <c r="F22" s="3"/>
      <c r="G22" s="3"/>
      <c r="H22" s="3"/>
      <c r="I22" s="3"/>
    </row>
  </sheetData>
  <mergeCells count="25">
    <mergeCell ref="B1:I1"/>
    <mergeCell ref="B2:I2"/>
    <mergeCell ref="B3:I3"/>
    <mergeCell ref="B4:D4"/>
    <mergeCell ref="E4:I4"/>
    <mergeCell ref="C5:D5"/>
    <mergeCell ref="E5:I5"/>
    <mergeCell ref="C6:D6"/>
    <mergeCell ref="E6:I6"/>
    <mergeCell ref="C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B5:B8"/>
    <mergeCell ref="B10:B13"/>
    <mergeCell ref="C7:F8"/>
  </mergeCells>
  <phoneticPr fontId="0" type="noConversion"/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2021-04-19T11:45:00Z</dcterms:created>
  <dcterms:modified xsi:type="dcterms:W3CDTF">2022-04-29T01:34:52Z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2052-11.1.0.8612</vt:lpwstr>
  </property>
  <property fmtid="{D5CDD505-2E9C-101B-9397-08002B2CF9AE}" pid="3" name="ICV">
    <vt:lpwstr>2EC1621EC8994021809C6EEAF2460040</vt:lpwstr>
  </property>
</Properties>
</file>